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<sst xmlns="http://schemas.openxmlformats.org/spreadsheetml/2006/main" count="283" uniqueCount="93">
  <si>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</si>
  <si>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</si>
  <si>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</si>
  <si>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</si>
  <si>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</si>
  <si>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</si>
  <si>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</si>
  <si>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</si>
  <si>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</si>
  <si>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</si>
  <si>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</si>
  <si>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</si>
  <si>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</si>
  <si>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</si>
  <si>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</si>
  <si>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</si>
  <si>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</si>
  <si>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</si>
  <si>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</si>
  <si>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</si>
  <si>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</si>
  <si>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</si>
  <si>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</si>
  <si>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</si>
  <si>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</si>
  <si>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</si>
  <si>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</si>
  <si>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</si>
  <si>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</si>
  <si>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</si>
  <si>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</si>
  <si>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</si>
  <si>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</si>
  <si>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</si>
  <si>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</si>
  <si>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</si>
  <si>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</si>
  <si>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</si>
  <si>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</si>
  <si>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</si>
  <si>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</si>
  <si>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</si>
  <si>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</si>
  <si>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</si>
  <si>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</si>
  <si>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</si>
  <si>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</si>
  <si>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</si>
  <si>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</si>
  <si>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</si>
  <si>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</si>
  <si>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</si>
  <si>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</si>
  <si>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</si>
  <si>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</si>
  <si>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</si>
  <si>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</si>
  <si>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</si>
  <si>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</si>
  <si>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</si>
  <si>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</si>
  <si>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</si>
  <si>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</si>
  <si>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</si>
  <si>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</si>
  <si>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</si>
  <si>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</si>
  <si>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</si>
  <si>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</si>
  <si>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</si>
  <si>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</si>
  <si>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</si>
  <si>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</si>
  <si>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</si>
  <si>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</si>
  <si>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</si>
  <si>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</si>
  <si>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</si>
  <si>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</si>
  <si>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</si>
  <si>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</si>
  <si>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</si>
  <si>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</si>
  <si>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</si>
  <si>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</si>
  <si>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</si>
  <si>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</si>
  <si>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</si>
  <si>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</si>
  <si>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</si>
  <si>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</si>
  <si>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05年 9月分）</t>
  </si>
  <si>
    <t>（令和 05年 9月分）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</si>
</sst>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 diagonalUp="1">
      <left style="double"/>
      <right style="thin"/>
      <top style="thin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5" xfId="0" applyNumberFormat="1" applyFont="1" applyFill="1" applyBorder="1" applyAlignment="1">
      <alignment vertical="center"/>
    </xf>
    <xf numFmtId="176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 applyProtection="1">
      <alignment vertical="center" shrinkToFit="1"/>
      <protection locked="0"/>
    </xf>
    <xf numFmtId="178" fontId="48" fillId="0" borderId="53" xfId="0" applyNumberFormat="1" applyFont="1" applyFill="1" applyBorder="1" applyAlignment="1" applyProtection="1">
      <alignment vertical="center" shrinkToFit="1"/>
      <protection locked="0"/>
    </xf>
    <xf numFmtId="178" fontId="48" fillId="0" borderId="54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51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0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left" vertical="center"/>
    </xf>
    <xf numFmtId="0" fontId="50" fillId="0" borderId="54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63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178" fontId="52" fillId="0" borderId="66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65" xfId="0" applyNumberFormat="1" applyFont="1" applyFill="1" applyBorder="1" applyAlignment="1">
      <alignment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72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left" vertical="center"/>
    </xf>
    <xf numFmtId="0" fontId="48" fillId="0" borderId="55" xfId="0" applyFont="1" applyFill="1" applyBorder="1" applyAlignment="1">
      <alignment horizontal="left" vertical="center"/>
    </xf>
    <xf numFmtId="0" fontId="48" fillId="0" borderId="62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50" fillId="0" borderId="78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79" xfId="0" applyFont="1" applyFill="1" applyBorder="1" applyAlignment="1">
      <alignment horizontal="left" vertical="center"/>
    </xf>
    <xf numFmtId="0" fontId="50" fillId="0" borderId="80" xfId="0" applyFont="1" applyFill="1" applyBorder="1" applyAlignment="1">
      <alignment horizontal="left" vertical="center"/>
    </xf>
    <xf numFmtId="0" fontId="50" fillId="0" borderId="81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 wrapText="1"/>
    </xf>
    <xf numFmtId="0" fontId="48" fillId="0" borderId="87" xfId="0" applyFont="1" applyFill="1" applyBorder="1" applyAlignment="1">
      <alignment horizontal="center" vertical="center" wrapText="1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C16" sqref="C16:E16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19" t="s">
        <v>21</v>
      </c>
      <c r="G1" s="119"/>
      <c r="H1" s="119"/>
      <c r="I1" s="119"/>
      <c r="J1" s="119"/>
      <c r="K1" s="119"/>
      <c r="L1" s="119"/>
      <c r="M1" s="119"/>
      <c r="N1" s="119"/>
      <c r="O1" s="4"/>
    </row>
    <row r="2" spans="5:16" ht="45" customHeight="1">
      <c r="E2" s="5"/>
      <c r="F2" s="120" t="s">
        <v>91</v>
      </c>
      <c r="G2" s="120"/>
      <c r="H2" s="120"/>
      <c r="I2" s="120"/>
      <c r="J2" s="120"/>
      <c r="K2" s="121"/>
      <c r="L2" s="121"/>
      <c r="M2" s="121"/>
      <c r="N2" s="121"/>
      <c r="O2" s="132">
        <v>41009</v>
      </c>
      <c r="P2" s="132"/>
    </row>
    <row r="3" spans="6:17" ht="30" customHeight="1">
      <c r="F3" s="57"/>
      <c r="G3" s="57"/>
      <c r="H3" s="57"/>
      <c r="I3" s="57"/>
      <c r="J3" s="57"/>
      <c r="N3" s="58"/>
      <c r="O3" s="132" t="s">
        <v>0</v>
      </c>
      <c r="P3" s="132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9"/>
      <c r="Q4" s="10"/>
    </row>
    <row r="5" spans="6:17" ht="7.5" customHeight="1" thickBot="1">
      <c r="F5" s="57"/>
      <c r="G5" s="57"/>
      <c r="H5" s="57"/>
      <c r="I5" s="57"/>
      <c r="J5" s="57"/>
      <c r="N5" s="58"/>
      <c r="O5" s="99"/>
      <c r="P5" s="99"/>
      <c r="Q5" s="10"/>
    </row>
    <row r="6" spans="3:19" ht="45" customHeight="1">
      <c r="C6" s="130" t="s">
        <v>20</v>
      </c>
      <c r="D6" s="124"/>
      <c r="E6" s="131"/>
      <c r="F6" s="126" t="s">
        <v>80</v>
      </c>
      <c r="G6" s="131"/>
      <c r="H6" s="124" t="s">
        <v>81</v>
      </c>
      <c r="I6" s="124"/>
      <c r="J6" s="126" t="s">
        <v>82</v>
      </c>
      <c r="K6" s="127"/>
      <c r="L6" s="124" t="s">
        <v>85</v>
      </c>
      <c r="M6" s="125"/>
      <c r="P6" s="58"/>
      <c r="Q6" s="99"/>
      <c r="R6" s="99"/>
      <c r="S6" s="10"/>
    </row>
    <row r="7" spans="3:19" ht="45" customHeight="1" thickBot="1">
      <c r="C7" s="116" t="s">
        <v>19</v>
      </c>
      <c r="D7" s="117"/>
      <c r="E7" s="117"/>
      <c r="F7" s="109">
        <v>38979</v>
      </c>
      <c r="G7" s="118"/>
      <c r="H7" s="122">
        <v>32966</v>
      </c>
      <c r="I7" s="118"/>
      <c r="J7" s="109">
        <v>18112</v>
      </c>
      <c r="K7" s="110"/>
      <c r="L7" s="122">
        <f>SUM(F7:K7)</f>
        <v>90057</v>
      </c>
      <c r="M7" s="166"/>
      <c r="P7" s="58"/>
      <c r="Q7" s="99"/>
      <c r="R7" s="9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9"/>
      <c r="T8" s="9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11"/>
      <c r="O10" s="111"/>
      <c r="P10" s="111"/>
      <c r="Q10" s="18"/>
    </row>
    <row r="11" spans="3:17" ht="49.5" customHeight="1">
      <c r="C11" s="114"/>
      <c r="D11" s="115"/>
      <c r="E11" s="115"/>
      <c r="F11" s="68" t="s">
        <v>10</v>
      </c>
      <c r="G11" s="68" t="s">
        <v>28</v>
      </c>
      <c r="H11" s="96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100" t="s">
        <v>83</v>
      </c>
      <c r="Q11" s="20"/>
    </row>
    <row r="12" spans="3:17" ht="49.5" customHeight="1">
      <c r="C12" s="101" t="s">
        <v>86</v>
      </c>
      <c r="D12" s="97"/>
      <c r="E12" s="97"/>
      <c r="F12" s="85">
        <f>SUM(F13:F15)</f>
        <v>4286</v>
      </c>
      <c r="G12" s="85">
        <f>SUM(G13:G15)</f>
        <v>2277</v>
      </c>
      <c r="H12" s="167">
        <f>SUM(H13:H15)</f>
        <v>6563</v>
      </c>
      <c r="I12" s="86">
        <v>0</v>
      </c>
      <c r="J12" s="85">
        <f aca="true" t="shared" si="0" ref="J12:O12">SUM(J13:J15)</f>
        <v>4566</v>
      </c>
      <c r="K12" s="85">
        <f t="shared" si="0"/>
        <v>2375</v>
      </c>
      <c r="L12" s="85">
        <f t="shared" si="0"/>
        <v>1879</v>
      </c>
      <c r="M12" s="85">
        <f t="shared" si="0"/>
        <v>2442</v>
      </c>
      <c r="N12" s="85">
        <f t="shared" si="0"/>
        <v>1301</v>
      </c>
      <c r="O12" s="167">
        <f t="shared" si="0"/>
        <v>12563</v>
      </c>
      <c r="P12" s="168">
        <f aca="true" t="shared" si="1" ref="P12:P17">H12+O12</f>
        <v>19126</v>
      </c>
      <c r="Q12" s="20"/>
    </row>
    <row r="13" spans="3:16" ht="49.5" customHeight="1">
      <c r="C13" s="101" t="s">
        <v>87</v>
      </c>
      <c r="D13" s="102"/>
      <c r="E13" s="102"/>
      <c r="F13" s="85">
        <v>445</v>
      </c>
      <c r="G13" s="85">
        <v>241</v>
      </c>
      <c r="H13" s="167">
        <f>SUM(F13:G13)</f>
        <v>686</v>
      </c>
      <c r="I13" s="86">
        <v>0</v>
      </c>
      <c r="J13" s="85">
        <v>412</v>
      </c>
      <c r="K13" s="85">
        <v>212</v>
      </c>
      <c r="L13" s="85">
        <v>183</v>
      </c>
      <c r="M13" s="85">
        <v>205</v>
      </c>
      <c r="N13" s="85">
        <v>129</v>
      </c>
      <c r="O13" s="167">
        <f>SUM(J13:N13)</f>
        <v>1141</v>
      </c>
      <c r="P13" s="168">
        <f t="shared" si="1"/>
        <v>1827</v>
      </c>
    </row>
    <row r="14" spans="3:16" ht="49.5" customHeight="1">
      <c r="C14" s="112" t="s">
        <v>88</v>
      </c>
      <c r="D14" s="113"/>
      <c r="E14" s="113"/>
      <c r="F14" s="85">
        <v>1761</v>
      </c>
      <c r="G14" s="85">
        <v>786</v>
      </c>
      <c r="H14" s="167">
        <f>SUM(F14:G14)</f>
        <v>2547</v>
      </c>
      <c r="I14" s="86">
        <v>0</v>
      </c>
      <c r="J14" s="85">
        <v>1534</v>
      </c>
      <c r="K14" s="85">
        <v>635</v>
      </c>
      <c r="L14" s="85">
        <v>515</v>
      </c>
      <c r="M14" s="85">
        <v>608</v>
      </c>
      <c r="N14" s="85">
        <v>339</v>
      </c>
      <c r="O14" s="167">
        <f>SUM(J14:N14)</f>
        <v>3631</v>
      </c>
      <c r="P14" s="168">
        <f t="shared" si="1"/>
        <v>6178</v>
      </c>
    </row>
    <row r="15" spans="3:16" ht="49.5" customHeight="1">
      <c r="C15" s="101" t="s">
        <v>89</v>
      </c>
      <c r="D15" s="102"/>
      <c r="E15" s="102"/>
      <c r="F15" s="85">
        <v>2080</v>
      </c>
      <c r="G15" s="85">
        <v>1250</v>
      </c>
      <c r="H15" s="167">
        <f>SUM(F15:G15)</f>
        <v>3330</v>
      </c>
      <c r="I15" s="86"/>
      <c r="J15" s="85">
        <v>2620</v>
      </c>
      <c r="K15" s="85">
        <v>1528</v>
      </c>
      <c r="L15" s="85">
        <v>1181</v>
      </c>
      <c r="M15" s="85">
        <v>1629</v>
      </c>
      <c r="N15" s="85">
        <v>833</v>
      </c>
      <c r="O15" s="167">
        <f>SUM(J15:N15)</f>
        <v>7791</v>
      </c>
      <c r="P15" s="168">
        <f t="shared" si="1"/>
        <v>11121</v>
      </c>
    </row>
    <row r="16" spans="3:16" ht="49.5" customHeight="1">
      <c r="C16" s="112" t="s">
        <v>90</v>
      </c>
      <c r="D16" s="113"/>
      <c r="E16" s="113"/>
      <c r="F16" s="85">
        <v>41</v>
      </c>
      <c r="G16" s="85">
        <v>38</v>
      </c>
      <c r="H16" s="167">
        <f>SUM(F16:G16)</f>
        <v>79</v>
      </c>
      <c r="I16" s="86">
        <v>0</v>
      </c>
      <c r="J16" s="85">
        <v>64</v>
      </c>
      <c r="K16" s="85">
        <v>37</v>
      </c>
      <c r="L16" s="85">
        <v>31</v>
      </c>
      <c r="M16" s="85">
        <v>42</v>
      </c>
      <c r="N16" s="85">
        <v>37</v>
      </c>
      <c r="O16" s="167">
        <f>SUM(J16:N16)</f>
        <v>211</v>
      </c>
      <c r="P16" s="168">
        <f t="shared" si="1"/>
        <v>290</v>
      </c>
    </row>
    <row r="17" spans="3:16" ht="49.5" customHeight="1" thickBot="1">
      <c r="C17" s="107" t="s">
        <v>14</v>
      </c>
      <c r="D17" s="108"/>
      <c r="E17" s="108"/>
      <c r="F17" s="89">
        <f>F12+F16</f>
        <v>4327</v>
      </c>
      <c r="G17" s="89">
        <f>G12+G16</f>
        <v>2315</v>
      </c>
      <c r="H17" s="89">
        <f>H12+H16</f>
        <v>6642</v>
      </c>
      <c r="I17" s="169">
        <v>0</v>
      </c>
      <c r="J17" s="89">
        <f aca="true" t="shared" si="2" ref="J17:O17">J12+J16</f>
        <v>4630</v>
      </c>
      <c r="K17" s="89">
        <f t="shared" si="2"/>
        <v>2412</v>
      </c>
      <c r="L17" s="89">
        <f t="shared" si="2"/>
        <v>1910</v>
      </c>
      <c r="M17" s="89">
        <f t="shared" si="2"/>
        <v>2484</v>
      </c>
      <c r="N17" s="89">
        <f t="shared" si="2"/>
        <v>1338</v>
      </c>
      <c r="O17" s="89">
        <f t="shared" si="2"/>
        <v>12774</v>
      </c>
      <c r="P17" s="170">
        <f t="shared" si="1"/>
        <v>19416</v>
      </c>
    </row>
    <row r="18" ht="30" customHeight="1"/>
    <row r="19" spans="3:17" ht="39.75" customHeight="1">
      <c r="C19" s="59" t="s">
        <v>24</v>
      </c>
      <c r="E19" s="12"/>
      <c r="N19" s="72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14"/>
      <c r="D21" s="115"/>
      <c r="E21" s="115"/>
      <c r="F21" s="136" t="s">
        <v>15</v>
      </c>
      <c r="G21" s="123"/>
      <c r="H21" s="123"/>
      <c r="I21" s="123" t="s">
        <v>16</v>
      </c>
      <c r="J21" s="123"/>
      <c r="K21" s="123"/>
      <c r="L21" s="123"/>
      <c r="M21" s="123"/>
      <c r="N21" s="123"/>
      <c r="O21" s="123"/>
      <c r="P21" s="105" t="s">
        <v>84</v>
      </c>
      <c r="Q21" s="20"/>
    </row>
    <row r="22" spans="3:17" ht="49.5" customHeight="1">
      <c r="C22" s="145"/>
      <c r="D22" s="146"/>
      <c r="E22" s="146"/>
      <c r="F22" s="73" t="s">
        <v>7</v>
      </c>
      <c r="G22" s="73" t="s">
        <v>8</v>
      </c>
      <c r="H22" s="74" t="s">
        <v>9</v>
      </c>
      <c r="I22" s="75" t="s">
        <v>29</v>
      </c>
      <c r="J22" s="73" t="s">
        <v>1</v>
      </c>
      <c r="K22" s="76" t="s">
        <v>2</v>
      </c>
      <c r="L22" s="76" t="s">
        <v>3</v>
      </c>
      <c r="M22" s="76" t="s">
        <v>4</v>
      </c>
      <c r="N22" s="76" t="s">
        <v>5</v>
      </c>
      <c r="O22" s="77" t="s">
        <v>9</v>
      </c>
      <c r="P22" s="106"/>
      <c r="Q22" s="20"/>
    </row>
    <row r="23" spans="3:17" ht="49.5" customHeight="1">
      <c r="C23" s="95" t="s">
        <v>12</v>
      </c>
      <c r="D23" s="73"/>
      <c r="E23" s="73"/>
      <c r="F23" s="85">
        <v>1315</v>
      </c>
      <c r="G23" s="85">
        <v>1223</v>
      </c>
      <c r="H23" s="167">
        <f>SUM(F23:G23)</f>
        <v>2538</v>
      </c>
      <c r="I23" s="91"/>
      <c r="J23" s="85">
        <v>3455</v>
      </c>
      <c r="K23" s="85">
        <v>1939</v>
      </c>
      <c r="L23" s="85">
        <v>1060</v>
      </c>
      <c r="M23" s="85">
        <v>862</v>
      </c>
      <c r="N23" s="85">
        <v>364</v>
      </c>
      <c r="O23" s="167">
        <f>SUM(I23:N23)</f>
        <v>7680</v>
      </c>
      <c r="P23" s="168">
        <f>H23+O23</f>
        <v>10218</v>
      </c>
      <c r="Q23" s="20"/>
    </row>
    <row r="24" spans="3:16" ht="49.5" customHeight="1">
      <c r="C24" s="141" t="s">
        <v>13</v>
      </c>
      <c r="D24" s="142"/>
      <c r="E24" s="142"/>
      <c r="F24" s="85">
        <v>16</v>
      </c>
      <c r="G24" s="85">
        <v>19</v>
      </c>
      <c r="H24" s="167">
        <f>SUM(F24:G24)</f>
        <v>35</v>
      </c>
      <c r="I24" s="91"/>
      <c r="J24" s="85">
        <v>59</v>
      </c>
      <c r="K24" s="85">
        <v>31</v>
      </c>
      <c r="L24" s="85">
        <v>17</v>
      </c>
      <c r="M24" s="85">
        <v>19</v>
      </c>
      <c r="N24" s="85">
        <v>15</v>
      </c>
      <c r="O24" s="167">
        <f>SUM(I24:N24)</f>
        <v>141</v>
      </c>
      <c r="P24" s="168">
        <f>H24+O24</f>
        <v>176</v>
      </c>
    </row>
    <row r="25" spans="3:16" ht="49.5" customHeight="1" thickBot="1">
      <c r="C25" s="139" t="s">
        <v>14</v>
      </c>
      <c r="D25" s="140"/>
      <c r="E25" s="140"/>
      <c r="F25" s="89">
        <f>SUM(F23:F24)</f>
        <v>1331</v>
      </c>
      <c r="G25" s="89">
        <f>SUM(G23:G24)</f>
        <v>1242</v>
      </c>
      <c r="H25" s="171">
        <f>SUM(F25:G25)</f>
        <v>2573</v>
      </c>
      <c r="I25" s="172"/>
      <c r="J25" s="89">
        <f aca="true" t="shared" si="3" ref="J25:O25">SUM(J23:J24)</f>
        <v>3514</v>
      </c>
      <c r="K25" s="89">
        <f t="shared" si="3"/>
        <v>1970</v>
      </c>
      <c r="L25" s="89">
        <f t="shared" si="3"/>
        <v>1077</v>
      </c>
      <c r="M25" s="89">
        <f t="shared" si="3"/>
        <v>881</v>
      </c>
      <c r="N25" s="89">
        <f t="shared" si="3"/>
        <v>379</v>
      </c>
      <c r="O25" s="171">
        <f t="shared" si="3"/>
        <v>7821</v>
      </c>
      <c r="P25" s="170">
        <f>H25+O25</f>
        <v>10394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14"/>
      <c r="D29" s="115"/>
      <c r="E29" s="115"/>
      <c r="F29" s="136" t="s">
        <v>15</v>
      </c>
      <c r="G29" s="123"/>
      <c r="H29" s="123"/>
      <c r="I29" s="123" t="s">
        <v>16</v>
      </c>
      <c r="J29" s="123"/>
      <c r="K29" s="123"/>
      <c r="L29" s="123"/>
      <c r="M29" s="123"/>
      <c r="N29" s="123"/>
      <c r="O29" s="123"/>
      <c r="P29" s="105" t="s">
        <v>84</v>
      </c>
      <c r="Q29" s="20"/>
    </row>
    <row r="30" spans="3:17" ht="49.5" customHeight="1">
      <c r="C30" s="145"/>
      <c r="D30" s="146"/>
      <c r="E30" s="146"/>
      <c r="F30" s="73" t="s">
        <v>7</v>
      </c>
      <c r="G30" s="73" t="s">
        <v>8</v>
      </c>
      <c r="H30" s="74" t="s">
        <v>9</v>
      </c>
      <c r="I30" s="75" t="s">
        <v>29</v>
      </c>
      <c r="J30" s="73" t="s">
        <v>1</v>
      </c>
      <c r="K30" s="76" t="s">
        <v>2</v>
      </c>
      <c r="L30" s="76" t="s">
        <v>3</v>
      </c>
      <c r="M30" s="76" t="s">
        <v>4</v>
      </c>
      <c r="N30" s="76" t="s">
        <v>5</v>
      </c>
      <c r="O30" s="77" t="s">
        <v>9</v>
      </c>
      <c r="P30" s="106"/>
      <c r="Q30" s="20"/>
    </row>
    <row r="31" spans="3:17" ht="49.5" customHeight="1">
      <c r="C31" s="95" t="s">
        <v>12</v>
      </c>
      <c r="D31" s="73"/>
      <c r="E31" s="73"/>
      <c r="F31" s="85">
        <v>18</v>
      </c>
      <c r="G31" s="85">
        <v>14</v>
      </c>
      <c r="H31" s="167">
        <f>SUM(F31:G31)</f>
        <v>32</v>
      </c>
      <c r="I31" s="91"/>
      <c r="J31" s="85">
        <v>1131</v>
      </c>
      <c r="K31" s="85">
        <v>740</v>
      </c>
      <c r="L31" s="85">
        <v>514</v>
      </c>
      <c r="M31" s="85">
        <v>542</v>
      </c>
      <c r="N31" s="85">
        <v>269</v>
      </c>
      <c r="O31" s="167">
        <f>SUM(I31:N31)</f>
        <v>3196</v>
      </c>
      <c r="P31" s="168">
        <f>H31+O31</f>
        <v>3228</v>
      </c>
      <c r="Q31" s="20"/>
    </row>
    <row r="32" spans="3:16" ht="49.5" customHeight="1">
      <c r="C32" s="141" t="s">
        <v>13</v>
      </c>
      <c r="D32" s="142"/>
      <c r="E32" s="142"/>
      <c r="F32" s="85">
        <v>0</v>
      </c>
      <c r="G32" s="85">
        <v>0</v>
      </c>
      <c r="H32" s="167">
        <f>SUM(F32:G32)</f>
        <v>0</v>
      </c>
      <c r="I32" s="91"/>
      <c r="J32" s="85">
        <v>10</v>
      </c>
      <c r="K32" s="85">
        <v>5</v>
      </c>
      <c r="L32" s="85">
        <v>5</v>
      </c>
      <c r="M32" s="85">
        <v>9</v>
      </c>
      <c r="N32" s="85">
        <v>3</v>
      </c>
      <c r="O32" s="167">
        <f>SUM(I32:N32)</f>
        <v>32</v>
      </c>
      <c r="P32" s="168">
        <f>H32+O32</f>
        <v>32</v>
      </c>
    </row>
    <row r="33" spans="3:16" ht="49.5" customHeight="1" thickBot="1">
      <c r="C33" s="139" t="s">
        <v>14</v>
      </c>
      <c r="D33" s="140"/>
      <c r="E33" s="140"/>
      <c r="F33" s="89">
        <f>SUM(F31:F32)</f>
        <v>18</v>
      </c>
      <c r="G33" s="89">
        <f>SUM(G31:G32)</f>
        <v>14</v>
      </c>
      <c r="H33" s="171">
        <f>SUM(F33:G33)</f>
        <v>32</v>
      </c>
      <c r="I33" s="172"/>
      <c r="J33" s="89">
        <f>SUM(J31:J32)</f>
        <v>1141</v>
      </c>
      <c r="K33" s="89">
        <f>SUM(K31:K32)</f>
        <v>745</v>
      </c>
      <c r="L33" s="89">
        <f>SUM(L31:L32)</f>
        <v>519</v>
      </c>
      <c r="M33" s="89">
        <f>SUM(M31:M32)</f>
        <v>551</v>
      </c>
      <c r="N33" s="89">
        <f>SUM(N31:N32)</f>
        <v>272</v>
      </c>
      <c r="O33" s="171">
        <f>SUM(I33:N33)</f>
        <v>3228</v>
      </c>
      <c r="P33" s="170">
        <f>H33+O33</f>
        <v>3260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14"/>
      <c r="D37" s="115"/>
      <c r="E37" s="115"/>
      <c r="F37" s="136" t="s">
        <v>15</v>
      </c>
      <c r="G37" s="123"/>
      <c r="H37" s="123"/>
      <c r="I37" s="123" t="s">
        <v>16</v>
      </c>
      <c r="J37" s="123"/>
      <c r="K37" s="123"/>
      <c r="L37" s="123"/>
      <c r="M37" s="123"/>
      <c r="N37" s="135"/>
      <c r="O37" s="133" t="s">
        <v>84</v>
      </c>
      <c r="P37" s="20"/>
      <c r="Q37" s="20"/>
    </row>
    <row r="38" spans="3:17" ht="49.5" customHeight="1" thickBot="1">
      <c r="C38" s="143"/>
      <c r="D38" s="144"/>
      <c r="E38" s="144"/>
      <c r="F38" s="78" t="s">
        <v>7</v>
      </c>
      <c r="G38" s="78" t="s">
        <v>8</v>
      </c>
      <c r="H38" s="79" t="s">
        <v>9</v>
      </c>
      <c r="I38" s="80" t="s">
        <v>1</v>
      </c>
      <c r="J38" s="78" t="s">
        <v>2</v>
      </c>
      <c r="K38" s="81" t="s">
        <v>3</v>
      </c>
      <c r="L38" s="81" t="s">
        <v>4</v>
      </c>
      <c r="M38" s="81" t="s">
        <v>5</v>
      </c>
      <c r="N38" s="82" t="s">
        <v>11</v>
      </c>
      <c r="O38" s="134"/>
      <c r="P38" s="20"/>
      <c r="Q38" s="20"/>
    </row>
    <row r="39" spans="3:17" ht="49.5" customHeight="1">
      <c r="C39" s="98" t="s">
        <v>17</v>
      </c>
      <c r="D39" s="68"/>
      <c r="E39" s="68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4</v>
      </c>
      <c r="J39" s="173">
        <f>SUM(J40:J41)</f>
        <v>8</v>
      </c>
      <c r="K39" s="173">
        <f>SUM(K40:K41)</f>
        <v>195</v>
      </c>
      <c r="L39" s="173">
        <f>SUM(L40:L41)</f>
        <v>543</v>
      </c>
      <c r="M39" s="173">
        <f>SUM(M40:M41)</f>
        <v>324</v>
      </c>
      <c r="N39" s="174">
        <f aca="true" t="shared" si="5" ref="N39:N47">SUM(I39:M39)</f>
        <v>1074</v>
      </c>
      <c r="O39" s="176">
        <f>H39+N39</f>
        <v>1074</v>
      </c>
      <c r="P39" s="20"/>
      <c r="Q39" s="20"/>
    </row>
    <row r="40" spans="3:15" ht="49.5" customHeight="1">
      <c r="C40" s="141" t="s">
        <v>12</v>
      </c>
      <c r="D40" s="142"/>
      <c r="E40" s="142"/>
      <c r="F40" s="85">
        <v>0</v>
      </c>
      <c r="G40" s="85">
        <v>0</v>
      </c>
      <c r="H40" s="167">
        <f t="shared" si="4"/>
        <v>0</v>
      </c>
      <c r="I40" s="92">
        <v>4</v>
      </c>
      <c r="J40" s="85">
        <v>8</v>
      </c>
      <c r="K40" s="85">
        <v>193</v>
      </c>
      <c r="L40" s="85">
        <v>542</v>
      </c>
      <c r="M40" s="85">
        <v>324</v>
      </c>
      <c r="N40" s="167">
        <f>SUM(I40:M40)</f>
        <v>1071</v>
      </c>
      <c r="O40" s="168">
        <f aca="true" t="shared" si="6" ref="O40:O50">H40+N40</f>
        <v>1071</v>
      </c>
    </row>
    <row r="41" spans="3:15" ht="49.5" customHeight="1" thickBot="1">
      <c r="C41" s="139" t="s">
        <v>13</v>
      </c>
      <c r="D41" s="140"/>
      <c r="E41" s="140"/>
      <c r="F41" s="89">
        <v>0</v>
      </c>
      <c r="G41" s="89">
        <v>0</v>
      </c>
      <c r="H41" s="171">
        <f t="shared" si="4"/>
        <v>0</v>
      </c>
      <c r="I41" s="93">
        <v>0</v>
      </c>
      <c r="J41" s="89">
        <v>0</v>
      </c>
      <c r="K41" s="89">
        <v>2</v>
      </c>
      <c r="L41" s="89">
        <v>1</v>
      </c>
      <c r="M41" s="89">
        <v>0</v>
      </c>
      <c r="N41" s="171">
        <f t="shared" si="5"/>
        <v>3</v>
      </c>
      <c r="O41" s="170">
        <f t="shared" si="6"/>
        <v>3</v>
      </c>
    </row>
    <row r="42" spans="3:15" ht="49.5" customHeight="1">
      <c r="C42" s="128" t="s">
        <v>30</v>
      </c>
      <c r="D42" s="129"/>
      <c r="E42" s="129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152</v>
      </c>
      <c r="J42" s="173">
        <f>SUM(J43:J44)</f>
        <v>118</v>
      </c>
      <c r="K42" s="173">
        <f>SUM(K43:K44)</f>
        <v>175</v>
      </c>
      <c r="L42" s="173">
        <f>SUM(L43:L44)</f>
        <v>225</v>
      </c>
      <c r="M42" s="173">
        <f>SUM(M43:M44)</f>
        <v>91</v>
      </c>
      <c r="N42" s="167">
        <f t="shared" si="5"/>
        <v>761</v>
      </c>
      <c r="O42" s="176">
        <f t="shared" si="6"/>
        <v>761</v>
      </c>
    </row>
    <row r="43" spans="3:15" ht="49.5" customHeight="1">
      <c r="C43" s="141" t="s">
        <v>12</v>
      </c>
      <c r="D43" s="142"/>
      <c r="E43" s="142"/>
      <c r="F43" s="85">
        <v>0</v>
      </c>
      <c r="G43" s="85">
        <v>0</v>
      </c>
      <c r="H43" s="167">
        <f t="shared" si="4"/>
        <v>0</v>
      </c>
      <c r="I43" s="92">
        <v>151</v>
      </c>
      <c r="J43" s="85">
        <v>118</v>
      </c>
      <c r="K43" s="85">
        <v>173</v>
      </c>
      <c r="L43" s="85">
        <v>218</v>
      </c>
      <c r="M43" s="85">
        <v>89</v>
      </c>
      <c r="N43" s="167">
        <f t="shared" si="5"/>
        <v>749</v>
      </c>
      <c r="O43" s="168">
        <f t="shared" si="6"/>
        <v>749</v>
      </c>
    </row>
    <row r="44" spans="3:15" ht="49.5" customHeight="1" thickBot="1">
      <c r="C44" s="139" t="s">
        <v>13</v>
      </c>
      <c r="D44" s="140"/>
      <c r="E44" s="140"/>
      <c r="F44" s="89">
        <v>0</v>
      </c>
      <c r="G44" s="89">
        <v>0</v>
      </c>
      <c r="H44" s="171">
        <f t="shared" si="4"/>
        <v>0</v>
      </c>
      <c r="I44" s="93">
        <v>1</v>
      </c>
      <c r="J44" s="89">
        <v>0</v>
      </c>
      <c r="K44" s="89">
        <v>2</v>
      </c>
      <c r="L44" s="89">
        <v>7</v>
      </c>
      <c r="M44" s="89">
        <v>2</v>
      </c>
      <c r="N44" s="171">
        <f t="shared" si="5"/>
        <v>12</v>
      </c>
      <c r="O44" s="170">
        <f t="shared" si="6"/>
        <v>12</v>
      </c>
    </row>
    <row r="45" spans="3:15" ht="49.5" customHeight="1">
      <c r="C45" s="128" t="s">
        <v>18</v>
      </c>
      <c r="D45" s="129"/>
      <c r="E45" s="129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1</v>
      </c>
      <c r="K45" s="173">
        <f>SUM(K46:K47)</f>
        <v>6</v>
      </c>
      <c r="L45" s="173">
        <f>SUM(L46:L47)</f>
        <v>14</v>
      </c>
      <c r="M45" s="173">
        <f>SUM(M46:M47)</f>
        <v>8</v>
      </c>
      <c r="N45" s="174">
        <f>SUM(I45:M45)</f>
        <v>29</v>
      </c>
      <c r="O45" s="176">
        <f t="shared" si="6"/>
        <v>29</v>
      </c>
    </row>
    <row r="46" spans="3:15" ht="49.5" customHeight="1">
      <c r="C46" s="141" t="s">
        <v>12</v>
      </c>
      <c r="D46" s="142"/>
      <c r="E46" s="142"/>
      <c r="F46" s="85">
        <v>0</v>
      </c>
      <c r="G46" s="85">
        <v>0</v>
      </c>
      <c r="H46" s="167">
        <f t="shared" si="4"/>
        <v>0</v>
      </c>
      <c r="I46" s="92">
        <v>0</v>
      </c>
      <c r="J46" s="85">
        <v>1</v>
      </c>
      <c r="K46" s="85">
        <v>6</v>
      </c>
      <c r="L46" s="85">
        <v>14</v>
      </c>
      <c r="M46" s="85">
        <v>8</v>
      </c>
      <c r="N46" s="167">
        <f t="shared" si="5"/>
        <v>29</v>
      </c>
      <c r="O46" s="168">
        <f>H46+N46</f>
        <v>29</v>
      </c>
    </row>
    <row r="47" spans="3:15" ht="49.5" customHeight="1" thickBot="1">
      <c r="C47" s="139" t="s">
        <v>13</v>
      </c>
      <c r="D47" s="140"/>
      <c r="E47" s="140"/>
      <c r="F47" s="89">
        <v>0</v>
      </c>
      <c r="G47" s="89">
        <v>0</v>
      </c>
      <c r="H47" s="171">
        <f t="shared" si="4"/>
        <v>0</v>
      </c>
      <c r="I47" s="93">
        <v>0</v>
      </c>
      <c r="J47" s="89">
        <v>0</v>
      </c>
      <c r="K47" s="89">
        <v>0</v>
      </c>
      <c r="L47" s="89">
        <v>0</v>
      </c>
      <c r="M47" s="89">
        <v>0</v>
      </c>
      <c r="N47" s="171">
        <f t="shared" si="5"/>
        <v>0</v>
      </c>
      <c r="O47" s="170">
        <f t="shared" si="6"/>
        <v>0</v>
      </c>
    </row>
    <row r="48" spans="3:15" ht="49.5" customHeight="1">
      <c r="C48" s="128" t="s">
        <v>76</v>
      </c>
      <c r="D48" s="129"/>
      <c r="E48" s="129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6</v>
      </c>
      <c r="J48" s="173">
        <f>SUM(J49:J50)</f>
        <v>11</v>
      </c>
      <c r="K48" s="173">
        <f>SUM(K49:K50)</f>
        <v>39</v>
      </c>
      <c r="L48" s="173">
        <f>SUM(L49:L50)</f>
        <v>154</v>
      </c>
      <c r="M48" s="173">
        <f>SUM(M49:M50)</f>
        <v>116</v>
      </c>
      <c r="N48" s="174">
        <f>SUM(I48:M48)</f>
        <v>326</v>
      </c>
      <c r="O48" s="176">
        <f>H48+N48</f>
        <v>326</v>
      </c>
    </row>
    <row r="49" spans="3:15" ht="49.5" customHeight="1">
      <c r="C49" s="141" t="s">
        <v>12</v>
      </c>
      <c r="D49" s="142"/>
      <c r="E49" s="142"/>
      <c r="F49" s="85">
        <v>0</v>
      </c>
      <c r="G49" s="85">
        <v>0</v>
      </c>
      <c r="H49" s="167">
        <f t="shared" si="4"/>
        <v>0</v>
      </c>
      <c r="I49" s="92">
        <v>6</v>
      </c>
      <c r="J49" s="85">
        <v>11</v>
      </c>
      <c r="K49" s="85">
        <v>39</v>
      </c>
      <c r="L49" s="85">
        <v>150</v>
      </c>
      <c r="M49" s="85">
        <v>114</v>
      </c>
      <c r="N49" s="167">
        <f>SUM(I49:M49)</f>
        <v>320</v>
      </c>
      <c r="O49" s="168">
        <f t="shared" si="6"/>
        <v>320</v>
      </c>
    </row>
    <row r="50" spans="3:15" ht="49.5" customHeight="1" thickBot="1">
      <c r="C50" s="139" t="s">
        <v>13</v>
      </c>
      <c r="D50" s="140"/>
      <c r="E50" s="140"/>
      <c r="F50" s="89">
        <v>0</v>
      </c>
      <c r="G50" s="89">
        <v>0</v>
      </c>
      <c r="H50" s="171">
        <f t="shared" si="4"/>
        <v>0</v>
      </c>
      <c r="I50" s="93">
        <v>0</v>
      </c>
      <c r="J50" s="89">
        <v>0</v>
      </c>
      <c r="K50" s="89">
        <v>0</v>
      </c>
      <c r="L50" s="89">
        <v>4</v>
      </c>
      <c r="M50" s="89">
        <v>2</v>
      </c>
      <c r="N50" s="171">
        <f>SUM(I50:M50)</f>
        <v>6</v>
      </c>
      <c r="O50" s="170">
        <f t="shared" si="6"/>
        <v>6</v>
      </c>
    </row>
    <row r="51" spans="3:15" ht="49.5" customHeight="1" thickBot="1">
      <c r="C51" s="137" t="s">
        <v>14</v>
      </c>
      <c r="D51" s="138"/>
      <c r="E51" s="138"/>
      <c r="F51" s="90">
        <v>0</v>
      </c>
      <c r="G51" s="90">
        <v>0</v>
      </c>
      <c r="H51" s="177">
        <f t="shared" si="4"/>
        <v>0</v>
      </c>
      <c r="I51" s="94">
        <v>162</v>
      </c>
      <c r="J51" s="90">
        <v>137</v>
      </c>
      <c r="K51" s="90">
        <v>411</v>
      </c>
      <c r="L51" s="90">
        <v>927</v>
      </c>
      <c r="M51" s="90">
        <v>538</v>
      </c>
      <c r="N51" s="177">
        <f>SUM(I51:M51)</f>
        <v>2175</v>
      </c>
      <c r="O51" s="178">
        <f>H51+N51</f>
        <v>2175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P84" sqref="P84"/>
      <selection pane="bottomLeft" activeCell="E16" sqref="E16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103"/>
      <c r="O1" s="4"/>
    </row>
    <row r="2" spans="5:16" ht="30" customHeight="1">
      <c r="E2" s="5"/>
      <c r="G2" s="120" t="s">
        <v>92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2816</v>
      </c>
      <c r="G10" s="179">
        <f>SUM(G11,G17,G20,G25,G29,G30)</f>
        <v>2796</v>
      </c>
      <c r="H10" s="180">
        <f>SUM(F10:G10)</f>
        <v>5612</v>
      </c>
      <c r="I10" s="181"/>
      <c r="J10" s="179">
        <f>SUM(J11,J17,J20,J25,J29,J30)</f>
        <v>10131</v>
      </c>
      <c r="K10" s="179">
        <f>SUM(K11,K17,K20,K25,K29,K30)</f>
        <v>6354</v>
      </c>
      <c r="L10" s="179">
        <f>SUM(L11,L17,L20,L25,L29,L30)</f>
        <v>3517</v>
      </c>
      <c r="M10" s="179">
        <f>SUM(M11,M17,M20,M25,M29,M30)</f>
        <v>2943</v>
      </c>
      <c r="N10" s="179">
        <f>SUM(N11,N17,N20,N25,N29,N30)</f>
        <v>1426</v>
      </c>
      <c r="O10" s="180">
        <f>SUM(I10:N10)</f>
        <v>24371</v>
      </c>
      <c r="P10" s="182">
        <f>SUM(O10,H10)</f>
        <v>29983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166</v>
      </c>
      <c r="G11" s="183">
        <f>SUM(G12:G16)</f>
        <v>230</v>
      </c>
      <c r="H11" s="184">
        <f aca="true" t="shared" si="0" ref="H11:H74">SUM(F11:G11)</f>
        <v>396</v>
      </c>
      <c r="I11" s="185"/>
      <c r="J11" s="183">
        <f>SUM(J12:J16)</f>
        <v>2582</v>
      </c>
      <c r="K11" s="183">
        <f>SUM(K12:K16)</f>
        <v>1621</v>
      </c>
      <c r="L11" s="183">
        <f>SUM(L12:L16)</f>
        <v>931</v>
      </c>
      <c r="M11" s="183">
        <f>SUM(M12:M16)</f>
        <v>865</v>
      </c>
      <c r="N11" s="183">
        <f>SUM(N12:N16)</f>
        <v>546</v>
      </c>
      <c r="O11" s="184">
        <f aca="true" t="shared" si="1" ref="O11:O74">SUM(I11:N11)</f>
        <v>6545</v>
      </c>
      <c r="P11" s="186">
        <f aca="true" t="shared" si="2" ref="P11:P74">SUM(O11,H11)</f>
        <v>6941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83"/>
      <c r="J12" s="52">
        <v>1227</v>
      </c>
      <c r="K12" s="52">
        <v>577</v>
      </c>
      <c r="L12" s="52">
        <v>275</v>
      </c>
      <c r="M12" s="52">
        <v>222</v>
      </c>
      <c r="N12" s="52">
        <v>136</v>
      </c>
      <c r="O12" s="184">
        <f t="shared" si="1"/>
        <v>2437</v>
      </c>
      <c r="P12" s="186">
        <f t="shared" si="2"/>
        <v>2437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84">
        <f>SUM(F13:G13)</f>
        <v>0</v>
      </c>
      <c r="I13" s="83"/>
      <c r="J13" s="52">
        <v>5</v>
      </c>
      <c r="K13" s="52">
        <v>9</v>
      </c>
      <c r="L13" s="52">
        <v>15</v>
      </c>
      <c r="M13" s="52">
        <v>33</v>
      </c>
      <c r="N13" s="52">
        <v>53</v>
      </c>
      <c r="O13" s="184">
        <f t="shared" si="1"/>
        <v>115</v>
      </c>
      <c r="P13" s="186">
        <f t="shared" si="2"/>
        <v>115</v>
      </c>
    </row>
    <row r="14" spans="3:16" ht="30" customHeight="1">
      <c r="C14" s="28"/>
      <c r="D14" s="29"/>
      <c r="E14" s="31" t="s">
        <v>41</v>
      </c>
      <c r="F14" s="52">
        <v>51</v>
      </c>
      <c r="G14" s="52">
        <v>80</v>
      </c>
      <c r="H14" s="184">
        <f t="shared" si="0"/>
        <v>131</v>
      </c>
      <c r="I14" s="83"/>
      <c r="J14" s="52">
        <v>263</v>
      </c>
      <c r="K14" s="52">
        <v>165</v>
      </c>
      <c r="L14" s="52">
        <v>105</v>
      </c>
      <c r="M14" s="52">
        <v>127</v>
      </c>
      <c r="N14" s="52">
        <v>104</v>
      </c>
      <c r="O14" s="184">
        <f t="shared" si="1"/>
        <v>764</v>
      </c>
      <c r="P14" s="186">
        <f t="shared" si="2"/>
        <v>895</v>
      </c>
    </row>
    <row r="15" spans="3:16" ht="30" customHeight="1">
      <c r="C15" s="28"/>
      <c r="D15" s="29"/>
      <c r="E15" s="31" t="s">
        <v>42</v>
      </c>
      <c r="F15" s="52">
        <v>40</v>
      </c>
      <c r="G15" s="52">
        <v>74</v>
      </c>
      <c r="H15" s="184">
        <f t="shared" si="0"/>
        <v>114</v>
      </c>
      <c r="I15" s="83"/>
      <c r="J15" s="52">
        <v>164</v>
      </c>
      <c r="K15" s="52">
        <v>118</v>
      </c>
      <c r="L15" s="52">
        <v>64</v>
      </c>
      <c r="M15" s="52">
        <v>45</v>
      </c>
      <c r="N15" s="52">
        <v>30</v>
      </c>
      <c r="O15" s="184">
        <f t="shared" si="1"/>
        <v>421</v>
      </c>
      <c r="P15" s="186">
        <f t="shared" si="2"/>
        <v>535</v>
      </c>
    </row>
    <row r="16" spans="3:16" ht="30" customHeight="1">
      <c r="C16" s="28"/>
      <c r="D16" s="29"/>
      <c r="E16" s="31" t="s">
        <v>43</v>
      </c>
      <c r="F16" s="52">
        <v>75</v>
      </c>
      <c r="G16" s="52">
        <v>76</v>
      </c>
      <c r="H16" s="184">
        <f t="shared" si="0"/>
        <v>151</v>
      </c>
      <c r="I16" s="83"/>
      <c r="J16" s="52">
        <v>923</v>
      </c>
      <c r="K16" s="52">
        <v>752</v>
      </c>
      <c r="L16" s="52">
        <v>472</v>
      </c>
      <c r="M16" s="52">
        <v>438</v>
      </c>
      <c r="N16" s="52">
        <v>223</v>
      </c>
      <c r="O16" s="184">
        <f t="shared" si="1"/>
        <v>2808</v>
      </c>
      <c r="P16" s="186">
        <f t="shared" si="2"/>
        <v>2959</v>
      </c>
    </row>
    <row r="17" spans="3:16" ht="30" customHeight="1">
      <c r="C17" s="28"/>
      <c r="D17" s="32" t="s">
        <v>44</v>
      </c>
      <c r="E17" s="33"/>
      <c r="F17" s="183">
        <f>SUM(F18:F19)</f>
        <v>331</v>
      </c>
      <c r="G17" s="183">
        <f>SUM(G18:G19)</f>
        <v>273</v>
      </c>
      <c r="H17" s="184">
        <f t="shared" si="0"/>
        <v>604</v>
      </c>
      <c r="I17" s="185"/>
      <c r="J17" s="183">
        <f>SUM(J18:J19)</f>
        <v>2171</v>
      </c>
      <c r="K17" s="183">
        <f>SUM(K18:K19)</f>
        <v>1235</v>
      </c>
      <c r="L17" s="183">
        <f>SUM(L18:L19)</f>
        <v>603</v>
      </c>
      <c r="M17" s="183">
        <f>SUM(M18:M19)</f>
        <v>463</v>
      </c>
      <c r="N17" s="183">
        <f>SUM(N18:N19)</f>
        <v>165</v>
      </c>
      <c r="O17" s="184">
        <f t="shared" si="1"/>
        <v>4637</v>
      </c>
      <c r="P17" s="186">
        <f t="shared" si="2"/>
        <v>5241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3"/>
      <c r="J18" s="52">
        <v>1664</v>
      </c>
      <c r="K18" s="52">
        <v>983</v>
      </c>
      <c r="L18" s="52">
        <v>488</v>
      </c>
      <c r="M18" s="52">
        <v>391</v>
      </c>
      <c r="N18" s="52">
        <v>153</v>
      </c>
      <c r="O18" s="184">
        <f t="shared" si="1"/>
        <v>3679</v>
      </c>
      <c r="P18" s="186">
        <f t="shared" si="2"/>
        <v>3679</v>
      </c>
    </row>
    <row r="19" spans="3:16" ht="30" customHeight="1">
      <c r="C19" s="28"/>
      <c r="D19" s="29"/>
      <c r="E19" s="31" t="s">
        <v>46</v>
      </c>
      <c r="F19" s="52">
        <v>331</v>
      </c>
      <c r="G19" s="52">
        <v>273</v>
      </c>
      <c r="H19" s="184">
        <f t="shared" si="0"/>
        <v>604</v>
      </c>
      <c r="I19" s="83"/>
      <c r="J19" s="52">
        <v>507</v>
      </c>
      <c r="K19" s="52">
        <v>252</v>
      </c>
      <c r="L19" s="52">
        <v>115</v>
      </c>
      <c r="M19" s="52">
        <v>72</v>
      </c>
      <c r="N19" s="52">
        <v>12</v>
      </c>
      <c r="O19" s="184">
        <f t="shared" si="1"/>
        <v>958</v>
      </c>
      <c r="P19" s="186">
        <f t="shared" si="2"/>
        <v>1562</v>
      </c>
    </row>
    <row r="20" spans="3:16" ht="30" customHeight="1">
      <c r="C20" s="28"/>
      <c r="D20" s="32" t="s">
        <v>47</v>
      </c>
      <c r="E20" s="33"/>
      <c r="F20" s="183">
        <f>SUM(F21:F24)</f>
        <v>12</v>
      </c>
      <c r="G20" s="183">
        <f>SUM(G21:G24)</f>
        <v>9</v>
      </c>
      <c r="H20" s="184">
        <f t="shared" si="0"/>
        <v>21</v>
      </c>
      <c r="I20" s="185"/>
      <c r="J20" s="183">
        <f>SUM(J21:J24)</f>
        <v>158</v>
      </c>
      <c r="K20" s="183">
        <f>SUM(K21:K24)</f>
        <v>135</v>
      </c>
      <c r="L20" s="183">
        <f>SUM(L21:L24)</f>
        <v>144</v>
      </c>
      <c r="M20" s="183">
        <f>SUM(M21:M24)</f>
        <v>133</v>
      </c>
      <c r="N20" s="183">
        <f>SUM(N21:N24)</f>
        <v>61</v>
      </c>
      <c r="O20" s="184">
        <f t="shared" si="1"/>
        <v>631</v>
      </c>
      <c r="P20" s="186">
        <f t="shared" si="2"/>
        <v>652</v>
      </c>
    </row>
    <row r="21" spans="3:16" ht="30" customHeight="1">
      <c r="C21" s="28"/>
      <c r="D21" s="29"/>
      <c r="E21" s="31" t="s">
        <v>48</v>
      </c>
      <c r="F21" s="52">
        <v>8</v>
      </c>
      <c r="G21" s="52">
        <v>8</v>
      </c>
      <c r="H21" s="184">
        <f t="shared" si="0"/>
        <v>16</v>
      </c>
      <c r="I21" s="83"/>
      <c r="J21" s="52">
        <v>129</v>
      </c>
      <c r="K21" s="52">
        <v>115</v>
      </c>
      <c r="L21" s="52">
        <v>131</v>
      </c>
      <c r="M21" s="52">
        <v>122</v>
      </c>
      <c r="N21" s="52">
        <v>55</v>
      </c>
      <c r="O21" s="184">
        <f t="shared" si="1"/>
        <v>552</v>
      </c>
      <c r="P21" s="186">
        <f t="shared" si="2"/>
        <v>568</v>
      </c>
    </row>
    <row r="22" spans="3:16" ht="30" customHeight="1">
      <c r="C22" s="28"/>
      <c r="D22" s="29"/>
      <c r="E22" s="34" t="s">
        <v>49</v>
      </c>
      <c r="F22" s="52">
        <v>4</v>
      </c>
      <c r="G22" s="52">
        <v>1</v>
      </c>
      <c r="H22" s="184">
        <f t="shared" si="0"/>
        <v>5</v>
      </c>
      <c r="I22" s="83"/>
      <c r="J22" s="52">
        <v>29</v>
      </c>
      <c r="K22" s="52">
        <v>20</v>
      </c>
      <c r="L22" s="52">
        <v>13</v>
      </c>
      <c r="M22" s="52">
        <v>11</v>
      </c>
      <c r="N22" s="52">
        <v>6</v>
      </c>
      <c r="O22" s="184">
        <f t="shared" si="1"/>
        <v>79</v>
      </c>
      <c r="P22" s="186">
        <f t="shared" si="2"/>
        <v>84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1039</v>
      </c>
      <c r="G25" s="183">
        <f>SUM(G26:G28)</f>
        <v>1068</v>
      </c>
      <c r="H25" s="184">
        <f t="shared" si="0"/>
        <v>2107</v>
      </c>
      <c r="I25" s="185"/>
      <c r="J25" s="183">
        <f>SUM(J26:J28)</f>
        <v>1798</v>
      </c>
      <c r="K25" s="183">
        <f>SUM(K26:K28)</f>
        <v>1475</v>
      </c>
      <c r="L25" s="183">
        <f>SUM(L26:L28)</f>
        <v>827</v>
      </c>
      <c r="M25" s="183">
        <f>SUM(M26:M28)</f>
        <v>644</v>
      </c>
      <c r="N25" s="183">
        <f>SUM(N26:N28)</f>
        <v>288</v>
      </c>
      <c r="O25" s="184">
        <f t="shared" si="1"/>
        <v>5032</v>
      </c>
      <c r="P25" s="186">
        <f t="shared" si="2"/>
        <v>7139</v>
      </c>
    </row>
    <row r="26" spans="3:16" ht="30" customHeight="1">
      <c r="C26" s="28"/>
      <c r="D26" s="29"/>
      <c r="E26" s="34" t="s">
        <v>52</v>
      </c>
      <c r="F26" s="52">
        <v>961</v>
      </c>
      <c r="G26" s="52">
        <v>1035</v>
      </c>
      <c r="H26" s="184">
        <f t="shared" si="0"/>
        <v>1996</v>
      </c>
      <c r="I26" s="83"/>
      <c r="J26" s="52">
        <v>1748</v>
      </c>
      <c r="K26" s="52">
        <v>1440</v>
      </c>
      <c r="L26" s="52">
        <v>801</v>
      </c>
      <c r="M26" s="52">
        <v>633</v>
      </c>
      <c r="N26" s="52">
        <v>286</v>
      </c>
      <c r="O26" s="184">
        <f t="shared" si="1"/>
        <v>4908</v>
      </c>
      <c r="P26" s="186">
        <f t="shared" si="2"/>
        <v>6904</v>
      </c>
    </row>
    <row r="27" spans="3:16" ht="30" customHeight="1">
      <c r="C27" s="28"/>
      <c r="D27" s="29"/>
      <c r="E27" s="34" t="s">
        <v>53</v>
      </c>
      <c r="F27" s="52">
        <v>22</v>
      </c>
      <c r="G27" s="52">
        <v>11</v>
      </c>
      <c r="H27" s="184">
        <f t="shared" si="0"/>
        <v>33</v>
      </c>
      <c r="I27" s="83"/>
      <c r="J27" s="52">
        <v>21</v>
      </c>
      <c r="K27" s="52">
        <v>19</v>
      </c>
      <c r="L27" s="52">
        <v>13</v>
      </c>
      <c r="M27" s="52">
        <v>4</v>
      </c>
      <c r="N27" s="52">
        <v>2</v>
      </c>
      <c r="O27" s="184">
        <f t="shared" si="1"/>
        <v>59</v>
      </c>
      <c r="P27" s="186">
        <f t="shared" si="2"/>
        <v>92</v>
      </c>
    </row>
    <row r="28" spans="3:16" ht="30" customHeight="1">
      <c r="C28" s="28"/>
      <c r="D28" s="29"/>
      <c r="E28" s="34" t="s">
        <v>54</v>
      </c>
      <c r="F28" s="52">
        <v>56</v>
      </c>
      <c r="G28" s="52">
        <v>22</v>
      </c>
      <c r="H28" s="184">
        <f t="shared" si="0"/>
        <v>78</v>
      </c>
      <c r="I28" s="83"/>
      <c r="J28" s="52">
        <v>29</v>
      </c>
      <c r="K28" s="52">
        <v>16</v>
      </c>
      <c r="L28" s="52">
        <v>13</v>
      </c>
      <c r="M28" s="52">
        <v>7</v>
      </c>
      <c r="N28" s="52">
        <v>0</v>
      </c>
      <c r="O28" s="184">
        <f t="shared" si="1"/>
        <v>65</v>
      </c>
      <c r="P28" s="186">
        <f t="shared" si="2"/>
        <v>143</v>
      </c>
    </row>
    <row r="29" spans="3:16" ht="30" customHeight="1">
      <c r="C29" s="28"/>
      <c r="D29" s="36" t="s">
        <v>55</v>
      </c>
      <c r="E29" s="37"/>
      <c r="F29" s="52">
        <v>33</v>
      </c>
      <c r="G29" s="52">
        <v>17</v>
      </c>
      <c r="H29" s="184">
        <f t="shared" si="0"/>
        <v>50</v>
      </c>
      <c r="I29" s="83"/>
      <c r="J29" s="52">
        <v>77</v>
      </c>
      <c r="K29" s="52">
        <v>67</v>
      </c>
      <c r="L29" s="52">
        <v>58</v>
      </c>
      <c r="M29" s="52">
        <v>61</v>
      </c>
      <c r="N29" s="52">
        <v>18</v>
      </c>
      <c r="O29" s="184">
        <f t="shared" si="1"/>
        <v>281</v>
      </c>
      <c r="P29" s="186">
        <f t="shared" si="2"/>
        <v>331</v>
      </c>
    </row>
    <row r="30" spans="3:16" ht="30" customHeight="1" thickBot="1">
      <c r="C30" s="38"/>
      <c r="D30" s="39" t="s">
        <v>56</v>
      </c>
      <c r="E30" s="40"/>
      <c r="F30" s="54">
        <v>1235</v>
      </c>
      <c r="G30" s="54">
        <v>1199</v>
      </c>
      <c r="H30" s="187">
        <f t="shared" si="0"/>
        <v>2434</v>
      </c>
      <c r="I30" s="84"/>
      <c r="J30" s="54">
        <v>3345</v>
      </c>
      <c r="K30" s="54">
        <v>1821</v>
      </c>
      <c r="L30" s="54">
        <v>954</v>
      </c>
      <c r="M30" s="54">
        <v>777</v>
      </c>
      <c r="N30" s="54">
        <v>348</v>
      </c>
      <c r="O30" s="187">
        <f t="shared" si="1"/>
        <v>7245</v>
      </c>
      <c r="P30" s="188">
        <f t="shared" si="2"/>
        <v>9679</v>
      </c>
    </row>
    <row r="31" spans="3:16" ht="30" customHeight="1">
      <c r="C31" s="25" t="s">
        <v>57</v>
      </c>
      <c r="D31" s="41"/>
      <c r="E31" s="42"/>
      <c r="F31" s="179">
        <f>SUM(F32:F40)</f>
        <v>20</v>
      </c>
      <c r="G31" s="179">
        <f>SUM(G32:G40)</f>
        <v>15</v>
      </c>
      <c r="H31" s="180">
        <f t="shared" si="0"/>
        <v>35</v>
      </c>
      <c r="I31" s="181"/>
      <c r="J31" s="179">
        <f>SUM(J32:J40)</f>
        <v>1236</v>
      </c>
      <c r="K31" s="179">
        <f>SUM(K32:K40)</f>
        <v>826</v>
      </c>
      <c r="L31" s="179">
        <f>SUM(L32:L40)</f>
        <v>573</v>
      </c>
      <c r="M31" s="179">
        <f>SUM(M32:M40)</f>
        <v>612</v>
      </c>
      <c r="N31" s="179">
        <f>SUM(N32:N40)</f>
        <v>287</v>
      </c>
      <c r="O31" s="180">
        <f t="shared" si="1"/>
        <v>3534</v>
      </c>
      <c r="P31" s="182">
        <f t="shared" si="2"/>
        <v>3569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89">
        <f t="shared" si="0"/>
        <v>0</v>
      </c>
      <c r="I32" s="53"/>
      <c r="J32" s="87">
        <v>87</v>
      </c>
      <c r="K32" s="87">
        <v>150</v>
      </c>
      <c r="L32" s="87">
        <v>100</v>
      </c>
      <c r="M32" s="87">
        <v>91</v>
      </c>
      <c r="N32" s="87">
        <v>20</v>
      </c>
      <c r="O32" s="189">
        <f t="shared" si="1"/>
        <v>448</v>
      </c>
      <c r="P32" s="190">
        <f t="shared" si="2"/>
        <v>448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0</v>
      </c>
      <c r="P33" s="186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854</v>
      </c>
      <c r="K34" s="52">
        <v>463</v>
      </c>
      <c r="L34" s="52">
        <v>204</v>
      </c>
      <c r="M34" s="52">
        <v>126</v>
      </c>
      <c r="N34" s="52">
        <v>44</v>
      </c>
      <c r="O34" s="184">
        <f t="shared" si="1"/>
        <v>1691</v>
      </c>
      <c r="P34" s="186">
        <f t="shared" si="2"/>
        <v>1691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</v>
      </c>
      <c r="H35" s="183">
        <f t="shared" si="0"/>
        <v>1</v>
      </c>
      <c r="I35" s="83"/>
      <c r="J35" s="52">
        <v>44</v>
      </c>
      <c r="K35" s="52">
        <v>32</v>
      </c>
      <c r="L35" s="52">
        <v>39</v>
      </c>
      <c r="M35" s="52">
        <v>34</v>
      </c>
      <c r="N35" s="52">
        <v>19</v>
      </c>
      <c r="O35" s="184">
        <f t="shared" si="1"/>
        <v>168</v>
      </c>
      <c r="P35" s="186">
        <f t="shared" si="2"/>
        <v>169</v>
      </c>
    </row>
    <row r="36" spans="3:16" ht="30" customHeight="1">
      <c r="C36" s="28"/>
      <c r="D36" s="36" t="s">
        <v>61</v>
      </c>
      <c r="E36" s="37"/>
      <c r="F36" s="52">
        <v>20</v>
      </c>
      <c r="G36" s="52">
        <v>12</v>
      </c>
      <c r="H36" s="183">
        <f t="shared" si="0"/>
        <v>32</v>
      </c>
      <c r="I36" s="83"/>
      <c r="J36" s="52">
        <v>103</v>
      </c>
      <c r="K36" s="52">
        <v>63</v>
      </c>
      <c r="L36" s="52">
        <v>53</v>
      </c>
      <c r="M36" s="52">
        <v>39</v>
      </c>
      <c r="N36" s="52">
        <v>7</v>
      </c>
      <c r="O36" s="184">
        <f t="shared" si="1"/>
        <v>265</v>
      </c>
      <c r="P36" s="186">
        <f t="shared" si="2"/>
        <v>297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</v>
      </c>
      <c r="H37" s="183">
        <f t="shared" si="0"/>
        <v>2</v>
      </c>
      <c r="I37" s="53"/>
      <c r="J37" s="52">
        <v>139</v>
      </c>
      <c r="K37" s="52">
        <v>106</v>
      </c>
      <c r="L37" s="52">
        <v>92</v>
      </c>
      <c r="M37" s="52">
        <v>49</v>
      </c>
      <c r="N37" s="52">
        <v>24</v>
      </c>
      <c r="O37" s="184">
        <f t="shared" si="1"/>
        <v>410</v>
      </c>
      <c r="P37" s="186">
        <f t="shared" si="2"/>
        <v>412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48"/>
      <c r="F39" s="52">
        <v>0</v>
      </c>
      <c r="G39" s="52">
        <v>0</v>
      </c>
      <c r="H39" s="184">
        <f t="shared" si="0"/>
        <v>0</v>
      </c>
      <c r="I39" s="53"/>
      <c r="J39" s="52">
        <v>2</v>
      </c>
      <c r="K39" s="52">
        <v>8</v>
      </c>
      <c r="L39" s="52">
        <v>83</v>
      </c>
      <c r="M39" s="52">
        <v>262</v>
      </c>
      <c r="N39" s="52">
        <v>168</v>
      </c>
      <c r="O39" s="184">
        <f t="shared" si="1"/>
        <v>523</v>
      </c>
      <c r="P39" s="186">
        <f t="shared" si="2"/>
        <v>523</v>
      </c>
    </row>
    <row r="40" spans="3:16" ht="30" customHeight="1" thickBot="1">
      <c r="C40" s="38"/>
      <c r="D40" s="149" t="s">
        <v>65</v>
      </c>
      <c r="E40" s="150"/>
      <c r="F40" s="88">
        <v>0</v>
      </c>
      <c r="G40" s="88">
        <v>0</v>
      </c>
      <c r="H40" s="191">
        <f t="shared" si="0"/>
        <v>0</v>
      </c>
      <c r="I40" s="55"/>
      <c r="J40" s="88">
        <v>7</v>
      </c>
      <c r="K40" s="88">
        <v>4</v>
      </c>
      <c r="L40" s="88">
        <v>2</v>
      </c>
      <c r="M40" s="88">
        <v>11</v>
      </c>
      <c r="N40" s="88">
        <v>5</v>
      </c>
      <c r="O40" s="191">
        <f t="shared" si="1"/>
        <v>29</v>
      </c>
      <c r="P40" s="192">
        <f t="shared" si="2"/>
        <v>29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164</v>
      </c>
      <c r="K41" s="179">
        <f>SUM(K42:K45)</f>
        <v>138</v>
      </c>
      <c r="L41" s="179">
        <f>SUM(L42:L45)</f>
        <v>422</v>
      </c>
      <c r="M41" s="179">
        <f>SUM(M42:M45)</f>
        <v>943</v>
      </c>
      <c r="N41" s="179">
        <f>SUM(N42:N45)</f>
        <v>543</v>
      </c>
      <c r="O41" s="180">
        <f t="shared" si="1"/>
        <v>2210</v>
      </c>
      <c r="P41" s="182">
        <f t="shared" si="2"/>
        <v>2210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4</v>
      </c>
      <c r="K42" s="52">
        <v>8</v>
      </c>
      <c r="L42" s="52">
        <v>196</v>
      </c>
      <c r="M42" s="52">
        <v>545</v>
      </c>
      <c r="N42" s="52">
        <v>325</v>
      </c>
      <c r="O42" s="194">
        <f t="shared" si="1"/>
        <v>1078</v>
      </c>
      <c r="P42" s="186">
        <f t="shared" si="2"/>
        <v>1078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154</v>
      </c>
      <c r="K43" s="52">
        <v>118</v>
      </c>
      <c r="L43" s="52">
        <v>179</v>
      </c>
      <c r="M43" s="52">
        <v>228</v>
      </c>
      <c r="N43" s="52">
        <v>93</v>
      </c>
      <c r="O43" s="194">
        <f t="shared" si="1"/>
        <v>772</v>
      </c>
      <c r="P43" s="186">
        <f t="shared" si="2"/>
        <v>772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1</v>
      </c>
      <c r="L44" s="52">
        <v>6</v>
      </c>
      <c r="M44" s="52">
        <v>14</v>
      </c>
      <c r="N44" s="52">
        <v>8</v>
      </c>
      <c r="O44" s="194">
        <f t="shared" si="1"/>
        <v>29</v>
      </c>
      <c r="P44" s="186">
        <f t="shared" si="2"/>
        <v>29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6</v>
      </c>
      <c r="K45" s="54">
        <v>11</v>
      </c>
      <c r="L45" s="54">
        <v>41</v>
      </c>
      <c r="M45" s="54">
        <v>156</v>
      </c>
      <c r="N45" s="54">
        <v>117</v>
      </c>
      <c r="O45" s="196">
        <f t="shared" si="1"/>
        <v>331</v>
      </c>
      <c r="P45" s="188">
        <f t="shared" si="2"/>
        <v>331</v>
      </c>
    </row>
    <row r="46" spans="3:16" ht="30" customHeight="1" thickBot="1">
      <c r="C46" s="151" t="s">
        <v>70</v>
      </c>
      <c r="D46" s="152"/>
      <c r="E46" s="153"/>
      <c r="F46" s="197">
        <f>SUM(F10,F31,F41)</f>
        <v>2836</v>
      </c>
      <c r="G46" s="197">
        <f>SUM(G10,G31,G41)</f>
        <v>2811</v>
      </c>
      <c r="H46" s="198">
        <f t="shared" si="0"/>
        <v>5647</v>
      </c>
      <c r="I46" s="199"/>
      <c r="J46" s="197">
        <f>SUM(J10,J31,J41)</f>
        <v>11531</v>
      </c>
      <c r="K46" s="197">
        <f>SUM(K10,K31,K41)</f>
        <v>7318</v>
      </c>
      <c r="L46" s="197">
        <f>SUM(L10,L31,L41)</f>
        <v>4512</v>
      </c>
      <c r="M46" s="197">
        <f>SUM(M10,M31,M41)</f>
        <v>4498</v>
      </c>
      <c r="N46" s="197">
        <f>SUM(N10,N31,N41)</f>
        <v>2256</v>
      </c>
      <c r="O46" s="198">
        <f t="shared" si="1"/>
        <v>30115</v>
      </c>
      <c r="P46" s="200">
        <f t="shared" si="2"/>
        <v>35762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2444947</v>
      </c>
      <c r="G48" s="179">
        <f>SUM(G49,G55,G58,G63,G67,G68)</f>
        <v>3363917</v>
      </c>
      <c r="H48" s="180">
        <f t="shared" si="0"/>
        <v>5808864</v>
      </c>
      <c r="I48" s="181"/>
      <c r="J48" s="179">
        <f>SUM(J49,J55,J58,J63,J67,J68)</f>
        <v>29584204</v>
      </c>
      <c r="K48" s="179">
        <f>SUM(K49,K55,K58,K63,K67,K68)</f>
        <v>21492118</v>
      </c>
      <c r="L48" s="179">
        <f>SUM(L49,L55,L58,L63,L67,L68)</f>
        <v>16481173</v>
      </c>
      <c r="M48" s="179">
        <f>SUM(M49,M55,M58,M63,M67,M68)</f>
        <v>17008947</v>
      </c>
      <c r="N48" s="179">
        <f>SUM(N49,N55,N58,N63,N67,N68)</f>
        <v>9103184</v>
      </c>
      <c r="O48" s="180">
        <f t="shared" si="1"/>
        <v>93669626</v>
      </c>
      <c r="P48" s="182">
        <f t="shared" si="2"/>
        <v>99478490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279138</v>
      </c>
      <c r="G49" s="183">
        <f>SUM(G50:G54)</f>
        <v>603166</v>
      </c>
      <c r="H49" s="184">
        <f t="shared" si="0"/>
        <v>882304</v>
      </c>
      <c r="I49" s="185"/>
      <c r="J49" s="183">
        <f>SUM(J50:J54)</f>
        <v>6510185</v>
      </c>
      <c r="K49" s="183">
        <f>SUM(K50:K54)</f>
        <v>3974580</v>
      </c>
      <c r="L49" s="183">
        <f>SUM(L50:L54)</f>
        <v>3123471</v>
      </c>
      <c r="M49" s="183">
        <f>SUM(M50:M54)</f>
        <v>3525470</v>
      </c>
      <c r="N49" s="183">
        <f>SUM(N50:N54)</f>
        <v>3135144</v>
      </c>
      <c r="O49" s="184">
        <f t="shared" si="1"/>
        <v>20268850</v>
      </c>
      <c r="P49" s="186">
        <f t="shared" si="2"/>
        <v>21151154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3"/>
      <c r="J50" s="52">
        <v>4049758</v>
      </c>
      <c r="K50" s="52">
        <v>2198714</v>
      </c>
      <c r="L50" s="52">
        <v>1894121</v>
      </c>
      <c r="M50" s="52">
        <v>2068583</v>
      </c>
      <c r="N50" s="52">
        <v>1860571</v>
      </c>
      <c r="O50" s="194">
        <f t="shared" si="1"/>
        <v>12071747</v>
      </c>
      <c r="P50" s="186">
        <f t="shared" si="2"/>
        <v>12071747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84">
        <f t="shared" si="0"/>
        <v>0</v>
      </c>
      <c r="I51" s="83"/>
      <c r="J51" s="52">
        <v>30347</v>
      </c>
      <c r="K51" s="52">
        <v>42776</v>
      </c>
      <c r="L51" s="52">
        <v>94156</v>
      </c>
      <c r="M51" s="52">
        <v>278284</v>
      </c>
      <c r="N51" s="52">
        <v>425264</v>
      </c>
      <c r="O51" s="194">
        <f t="shared" si="1"/>
        <v>870827</v>
      </c>
      <c r="P51" s="186">
        <f t="shared" si="2"/>
        <v>870827</v>
      </c>
    </row>
    <row r="52" spans="3:16" ht="30" customHeight="1">
      <c r="C52" s="28"/>
      <c r="D52" s="29"/>
      <c r="E52" s="31" t="s">
        <v>41</v>
      </c>
      <c r="F52" s="52">
        <v>111866</v>
      </c>
      <c r="G52" s="52">
        <v>261683</v>
      </c>
      <c r="H52" s="184">
        <f t="shared" si="0"/>
        <v>373549</v>
      </c>
      <c r="I52" s="83"/>
      <c r="J52" s="52">
        <v>983619</v>
      </c>
      <c r="K52" s="52">
        <v>660713</v>
      </c>
      <c r="L52" s="52">
        <v>466668</v>
      </c>
      <c r="M52" s="52">
        <v>607136</v>
      </c>
      <c r="N52" s="52">
        <v>547502</v>
      </c>
      <c r="O52" s="194">
        <f t="shared" si="1"/>
        <v>3265638</v>
      </c>
      <c r="P52" s="186">
        <f t="shared" si="2"/>
        <v>3639187</v>
      </c>
    </row>
    <row r="53" spans="3:16" ht="30" customHeight="1">
      <c r="C53" s="28"/>
      <c r="D53" s="29"/>
      <c r="E53" s="31" t="s">
        <v>42</v>
      </c>
      <c r="F53" s="52">
        <v>94815</v>
      </c>
      <c r="G53" s="52">
        <v>265982</v>
      </c>
      <c r="H53" s="184">
        <f t="shared" si="0"/>
        <v>360797</v>
      </c>
      <c r="I53" s="83"/>
      <c r="J53" s="52">
        <v>690386</v>
      </c>
      <c r="K53" s="52">
        <v>476119</v>
      </c>
      <c r="L53" s="52">
        <v>292256</v>
      </c>
      <c r="M53" s="52">
        <v>214476</v>
      </c>
      <c r="N53" s="52">
        <v>112259</v>
      </c>
      <c r="O53" s="194">
        <f t="shared" si="1"/>
        <v>1785496</v>
      </c>
      <c r="P53" s="186">
        <f t="shared" si="2"/>
        <v>2146293</v>
      </c>
    </row>
    <row r="54" spans="3:16" ht="30" customHeight="1">
      <c r="C54" s="28"/>
      <c r="D54" s="29"/>
      <c r="E54" s="31" t="s">
        <v>43</v>
      </c>
      <c r="F54" s="52">
        <v>72457</v>
      </c>
      <c r="G54" s="52">
        <v>75501</v>
      </c>
      <c r="H54" s="184">
        <f t="shared" si="0"/>
        <v>147958</v>
      </c>
      <c r="I54" s="83"/>
      <c r="J54" s="52">
        <v>756075</v>
      </c>
      <c r="K54" s="52">
        <v>596258</v>
      </c>
      <c r="L54" s="52">
        <v>376270</v>
      </c>
      <c r="M54" s="52">
        <v>356991</v>
      </c>
      <c r="N54" s="52">
        <v>189548</v>
      </c>
      <c r="O54" s="194">
        <f t="shared" si="1"/>
        <v>2275142</v>
      </c>
      <c r="P54" s="186">
        <f t="shared" si="2"/>
        <v>2423100</v>
      </c>
    </row>
    <row r="55" spans="3:16" ht="30" customHeight="1">
      <c r="C55" s="28"/>
      <c r="D55" s="32" t="s">
        <v>44</v>
      </c>
      <c r="E55" s="33"/>
      <c r="F55" s="183">
        <f>SUM(F56:F57)</f>
        <v>814789</v>
      </c>
      <c r="G55" s="183">
        <f>SUM(G56:G57)</f>
        <v>1245116</v>
      </c>
      <c r="H55" s="184">
        <f t="shared" si="0"/>
        <v>2059905</v>
      </c>
      <c r="I55" s="185"/>
      <c r="J55" s="183">
        <f>SUM(J56:J57)</f>
        <v>14928350</v>
      </c>
      <c r="K55" s="183">
        <f>SUM(K56:K57)</f>
        <v>10775301</v>
      </c>
      <c r="L55" s="183">
        <f>SUM(L56:L57)</f>
        <v>6816342</v>
      </c>
      <c r="M55" s="183">
        <f>SUM(M56:M57)</f>
        <v>6682711</v>
      </c>
      <c r="N55" s="183">
        <f>SUM(N56:N57)</f>
        <v>3106798</v>
      </c>
      <c r="O55" s="184">
        <f t="shared" si="1"/>
        <v>42309502</v>
      </c>
      <c r="P55" s="186">
        <f t="shared" si="2"/>
        <v>44369407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3"/>
      <c r="J56" s="52">
        <v>12187834</v>
      </c>
      <c r="K56" s="52">
        <v>9056350</v>
      </c>
      <c r="L56" s="52">
        <v>5801857</v>
      </c>
      <c r="M56" s="52">
        <v>5943427</v>
      </c>
      <c r="N56" s="52">
        <v>2931597</v>
      </c>
      <c r="O56" s="184">
        <f t="shared" si="1"/>
        <v>35921065</v>
      </c>
      <c r="P56" s="186">
        <f t="shared" si="2"/>
        <v>35921065</v>
      </c>
    </row>
    <row r="57" spans="3:16" ht="30" customHeight="1">
      <c r="C57" s="28"/>
      <c r="D57" s="29"/>
      <c r="E57" s="31" t="s">
        <v>46</v>
      </c>
      <c r="F57" s="52">
        <v>814789</v>
      </c>
      <c r="G57" s="52">
        <v>1245116</v>
      </c>
      <c r="H57" s="184">
        <f t="shared" si="0"/>
        <v>2059905</v>
      </c>
      <c r="I57" s="83"/>
      <c r="J57" s="52">
        <v>2740516</v>
      </c>
      <c r="K57" s="52">
        <v>1718951</v>
      </c>
      <c r="L57" s="52">
        <v>1014485</v>
      </c>
      <c r="M57" s="52">
        <v>739284</v>
      </c>
      <c r="N57" s="52">
        <v>175201</v>
      </c>
      <c r="O57" s="184">
        <f t="shared" si="1"/>
        <v>6388437</v>
      </c>
      <c r="P57" s="186">
        <f t="shared" si="2"/>
        <v>8448342</v>
      </c>
    </row>
    <row r="58" spans="3:16" ht="30" customHeight="1">
      <c r="C58" s="28"/>
      <c r="D58" s="32" t="s">
        <v>47</v>
      </c>
      <c r="E58" s="33"/>
      <c r="F58" s="183">
        <f>SUM(F59:F62)</f>
        <v>22705</v>
      </c>
      <c r="G58" s="183">
        <f>SUM(G59:G62)</f>
        <v>44310</v>
      </c>
      <c r="H58" s="184">
        <f t="shared" si="0"/>
        <v>67015</v>
      </c>
      <c r="I58" s="185"/>
      <c r="J58" s="183">
        <f>SUM(J59:J62)</f>
        <v>956612</v>
      </c>
      <c r="K58" s="183">
        <f>SUM(K59:K62)</f>
        <v>1116868</v>
      </c>
      <c r="L58" s="183">
        <f>SUM(L59:L62)</f>
        <v>2361730</v>
      </c>
      <c r="M58" s="183">
        <f>SUM(M59:M62)</f>
        <v>2869944</v>
      </c>
      <c r="N58" s="183">
        <f>SUM(N59:N62)</f>
        <v>1180629</v>
      </c>
      <c r="O58" s="184">
        <f t="shared" si="1"/>
        <v>8485783</v>
      </c>
      <c r="P58" s="186">
        <f t="shared" si="2"/>
        <v>8552798</v>
      </c>
    </row>
    <row r="59" spans="3:16" ht="30" customHeight="1">
      <c r="C59" s="28"/>
      <c r="D59" s="29"/>
      <c r="E59" s="31" t="s">
        <v>48</v>
      </c>
      <c r="F59" s="52">
        <v>13100</v>
      </c>
      <c r="G59" s="52">
        <v>37859</v>
      </c>
      <c r="H59" s="184">
        <f t="shared" si="0"/>
        <v>50959</v>
      </c>
      <c r="I59" s="83"/>
      <c r="J59" s="52">
        <v>785753</v>
      </c>
      <c r="K59" s="52">
        <v>946729</v>
      </c>
      <c r="L59" s="52">
        <v>2212103</v>
      </c>
      <c r="M59" s="52">
        <v>2774530</v>
      </c>
      <c r="N59" s="52">
        <v>1133249</v>
      </c>
      <c r="O59" s="184">
        <f t="shared" si="1"/>
        <v>7852364</v>
      </c>
      <c r="P59" s="186">
        <f t="shared" si="2"/>
        <v>7903323</v>
      </c>
    </row>
    <row r="60" spans="3:16" ht="30" customHeight="1">
      <c r="C60" s="28"/>
      <c r="D60" s="29"/>
      <c r="E60" s="34" t="s">
        <v>49</v>
      </c>
      <c r="F60" s="52">
        <v>9605</v>
      </c>
      <c r="G60" s="52">
        <v>6451</v>
      </c>
      <c r="H60" s="184">
        <f t="shared" si="0"/>
        <v>16056</v>
      </c>
      <c r="I60" s="83"/>
      <c r="J60" s="52">
        <v>170859</v>
      </c>
      <c r="K60" s="52">
        <v>170139</v>
      </c>
      <c r="L60" s="52">
        <v>149627</v>
      </c>
      <c r="M60" s="52">
        <v>95414</v>
      </c>
      <c r="N60" s="52">
        <v>47380</v>
      </c>
      <c r="O60" s="184">
        <f t="shared" si="1"/>
        <v>633419</v>
      </c>
      <c r="P60" s="186">
        <f t="shared" si="2"/>
        <v>649475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570237</v>
      </c>
      <c r="G63" s="183">
        <f>SUM(G64)</f>
        <v>766253</v>
      </c>
      <c r="H63" s="184">
        <f t="shared" si="0"/>
        <v>1336490</v>
      </c>
      <c r="I63" s="185"/>
      <c r="J63" s="183">
        <f>SUM(J64)</f>
        <v>1484227</v>
      </c>
      <c r="K63" s="183">
        <f>SUM(K64)</f>
        <v>1975950</v>
      </c>
      <c r="L63" s="183">
        <f>SUM(L64)</f>
        <v>1316855</v>
      </c>
      <c r="M63" s="183">
        <f>SUM(M64)</f>
        <v>1160896</v>
      </c>
      <c r="N63" s="183">
        <f>SUM(N64)</f>
        <v>626013</v>
      </c>
      <c r="O63" s="184">
        <f t="shared" si="1"/>
        <v>6563941</v>
      </c>
      <c r="P63" s="186">
        <f t="shared" si="2"/>
        <v>7900431</v>
      </c>
    </row>
    <row r="64" spans="3:16" ht="30" customHeight="1">
      <c r="C64" s="28"/>
      <c r="D64" s="29"/>
      <c r="E64" s="34" t="s">
        <v>52</v>
      </c>
      <c r="F64" s="52">
        <v>570237</v>
      </c>
      <c r="G64" s="52">
        <v>766253</v>
      </c>
      <c r="H64" s="184">
        <f t="shared" si="0"/>
        <v>1336490</v>
      </c>
      <c r="I64" s="83"/>
      <c r="J64" s="52">
        <v>1484227</v>
      </c>
      <c r="K64" s="52">
        <v>1975950</v>
      </c>
      <c r="L64" s="52">
        <v>1316855</v>
      </c>
      <c r="M64" s="52">
        <v>1160896</v>
      </c>
      <c r="N64" s="52">
        <v>626013</v>
      </c>
      <c r="O64" s="184">
        <f t="shared" si="1"/>
        <v>6563941</v>
      </c>
      <c r="P64" s="186">
        <f t="shared" si="2"/>
        <v>7900431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8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8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201848</v>
      </c>
      <c r="G67" s="52">
        <v>168510</v>
      </c>
      <c r="H67" s="184">
        <f t="shared" si="0"/>
        <v>370358</v>
      </c>
      <c r="I67" s="83"/>
      <c r="J67" s="52">
        <v>1413936</v>
      </c>
      <c r="K67" s="52">
        <v>1342092</v>
      </c>
      <c r="L67" s="52">
        <v>1319379</v>
      </c>
      <c r="M67" s="52">
        <v>1535266</v>
      </c>
      <c r="N67" s="52">
        <v>517658</v>
      </c>
      <c r="O67" s="184">
        <f t="shared" si="1"/>
        <v>6128331</v>
      </c>
      <c r="P67" s="186">
        <f t="shared" si="2"/>
        <v>6498689</v>
      </c>
    </row>
    <row r="68" spans="3:16" ht="30" customHeight="1" thickBot="1">
      <c r="C68" s="38"/>
      <c r="D68" s="39" t="s">
        <v>56</v>
      </c>
      <c r="E68" s="40"/>
      <c r="F68" s="54">
        <v>556230</v>
      </c>
      <c r="G68" s="54">
        <v>536562</v>
      </c>
      <c r="H68" s="187">
        <f t="shared" si="0"/>
        <v>1092792</v>
      </c>
      <c r="I68" s="84"/>
      <c r="J68" s="54">
        <v>4290894</v>
      </c>
      <c r="K68" s="54">
        <v>2307327</v>
      </c>
      <c r="L68" s="54">
        <v>1543396</v>
      </c>
      <c r="M68" s="54">
        <v>1234660</v>
      </c>
      <c r="N68" s="54">
        <v>536942</v>
      </c>
      <c r="O68" s="187">
        <f t="shared" si="1"/>
        <v>9913219</v>
      </c>
      <c r="P68" s="188">
        <f t="shared" si="2"/>
        <v>11006011</v>
      </c>
    </row>
    <row r="69" spans="3:16" ht="30" customHeight="1">
      <c r="C69" s="25" t="s">
        <v>57</v>
      </c>
      <c r="D69" s="41"/>
      <c r="E69" s="42"/>
      <c r="F69" s="179">
        <f>SUM(F70:F78)</f>
        <v>108437</v>
      </c>
      <c r="G69" s="179">
        <f>SUM(G70:G78)</f>
        <v>166620</v>
      </c>
      <c r="H69" s="180">
        <f t="shared" si="0"/>
        <v>275057</v>
      </c>
      <c r="I69" s="181"/>
      <c r="J69" s="179">
        <f>SUM(J70:J78)</f>
        <v>12316006</v>
      </c>
      <c r="K69" s="179">
        <f>SUM(K70:K78)</f>
        <v>11085815</v>
      </c>
      <c r="L69" s="179">
        <f>SUM(L70:L78)</f>
        <v>11978528</v>
      </c>
      <c r="M69" s="179">
        <f>SUM(M70:M78)</f>
        <v>15989040</v>
      </c>
      <c r="N69" s="179">
        <f>SUM(N70:N78)</f>
        <v>8917714</v>
      </c>
      <c r="O69" s="180">
        <f t="shared" si="1"/>
        <v>60287103</v>
      </c>
      <c r="P69" s="182">
        <f t="shared" si="2"/>
        <v>60562160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89">
        <f t="shared" si="0"/>
        <v>0</v>
      </c>
      <c r="I70" s="53"/>
      <c r="J70" s="87">
        <v>693784</v>
      </c>
      <c r="K70" s="87">
        <v>1928327</v>
      </c>
      <c r="L70" s="87">
        <v>1998554</v>
      </c>
      <c r="M70" s="87">
        <v>2266565</v>
      </c>
      <c r="N70" s="87">
        <v>547695</v>
      </c>
      <c r="O70" s="189">
        <f t="shared" si="1"/>
        <v>7434925</v>
      </c>
      <c r="P70" s="190">
        <f t="shared" si="2"/>
        <v>7434925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0</v>
      </c>
      <c r="P71" s="186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5860266</v>
      </c>
      <c r="K72" s="52">
        <v>4239296</v>
      </c>
      <c r="L72" s="52">
        <v>2541870</v>
      </c>
      <c r="M72" s="52">
        <v>1938567</v>
      </c>
      <c r="N72" s="52">
        <v>868085</v>
      </c>
      <c r="O72" s="184">
        <f t="shared" si="1"/>
        <v>15448084</v>
      </c>
      <c r="P72" s="186">
        <f t="shared" si="2"/>
        <v>15448084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7654</v>
      </c>
      <c r="H73" s="183">
        <f t="shared" si="0"/>
        <v>7654</v>
      </c>
      <c r="I73" s="83"/>
      <c r="J73" s="52">
        <v>483979</v>
      </c>
      <c r="K73" s="52">
        <v>366589</v>
      </c>
      <c r="L73" s="52">
        <v>656041</v>
      </c>
      <c r="M73" s="52">
        <v>648161</v>
      </c>
      <c r="N73" s="52">
        <v>481763</v>
      </c>
      <c r="O73" s="184">
        <f t="shared" si="1"/>
        <v>2636533</v>
      </c>
      <c r="P73" s="186">
        <f t="shared" si="2"/>
        <v>2644187</v>
      </c>
    </row>
    <row r="74" spans="3:16" ht="30" customHeight="1">
      <c r="C74" s="28"/>
      <c r="D74" s="36" t="s">
        <v>61</v>
      </c>
      <c r="E74" s="37"/>
      <c r="F74" s="52">
        <v>108437</v>
      </c>
      <c r="G74" s="52">
        <v>106641</v>
      </c>
      <c r="H74" s="183">
        <f t="shared" si="0"/>
        <v>215078</v>
      </c>
      <c r="I74" s="83"/>
      <c r="J74" s="52">
        <v>1405372</v>
      </c>
      <c r="K74" s="52">
        <v>1219072</v>
      </c>
      <c r="L74" s="52">
        <v>1425561</v>
      </c>
      <c r="M74" s="52">
        <v>1136781</v>
      </c>
      <c r="N74" s="52">
        <v>200040</v>
      </c>
      <c r="O74" s="184">
        <f t="shared" si="1"/>
        <v>5386826</v>
      </c>
      <c r="P74" s="186">
        <f t="shared" si="2"/>
        <v>5601904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52325</v>
      </c>
      <c r="H75" s="183">
        <f aca="true" t="shared" si="3" ref="H75:H84">SUM(F75:G75)</f>
        <v>52325</v>
      </c>
      <c r="I75" s="53"/>
      <c r="J75" s="52">
        <v>3738164</v>
      </c>
      <c r="K75" s="52">
        <v>3048479</v>
      </c>
      <c r="L75" s="52">
        <v>2783541</v>
      </c>
      <c r="M75" s="52">
        <v>1438046</v>
      </c>
      <c r="N75" s="52">
        <v>708309</v>
      </c>
      <c r="O75" s="184">
        <f aca="true" t="shared" si="4" ref="O75:O84">SUM(I75:N75)</f>
        <v>11716539</v>
      </c>
      <c r="P75" s="186">
        <f aca="true" t="shared" si="5" ref="P75:P84">SUM(O75,H75)</f>
        <v>11768864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48"/>
      <c r="F77" s="52">
        <v>0</v>
      </c>
      <c r="G77" s="52">
        <v>0</v>
      </c>
      <c r="H77" s="184">
        <f t="shared" si="3"/>
        <v>0</v>
      </c>
      <c r="I77" s="53"/>
      <c r="J77" s="52">
        <v>49024</v>
      </c>
      <c r="K77" s="52">
        <v>213141</v>
      </c>
      <c r="L77" s="52">
        <v>2514567</v>
      </c>
      <c r="M77" s="52">
        <v>8222780</v>
      </c>
      <c r="N77" s="52">
        <v>5919221</v>
      </c>
      <c r="O77" s="184">
        <f t="shared" si="4"/>
        <v>16918733</v>
      </c>
      <c r="P77" s="186">
        <f t="shared" si="5"/>
        <v>16918733</v>
      </c>
    </row>
    <row r="78" spans="3:16" ht="30" customHeight="1" thickBot="1">
      <c r="C78" s="38"/>
      <c r="D78" s="149" t="s">
        <v>65</v>
      </c>
      <c r="E78" s="150"/>
      <c r="F78" s="88">
        <v>0</v>
      </c>
      <c r="G78" s="88">
        <v>0</v>
      </c>
      <c r="H78" s="191">
        <f t="shared" si="3"/>
        <v>0</v>
      </c>
      <c r="I78" s="55"/>
      <c r="J78" s="88">
        <v>85417</v>
      </c>
      <c r="K78" s="88">
        <v>70911</v>
      </c>
      <c r="L78" s="88">
        <v>58394</v>
      </c>
      <c r="M78" s="88">
        <v>338140</v>
      </c>
      <c r="N78" s="88">
        <v>192601</v>
      </c>
      <c r="O78" s="191">
        <f t="shared" si="4"/>
        <v>745463</v>
      </c>
      <c r="P78" s="192">
        <f t="shared" si="5"/>
        <v>745463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4362062</v>
      </c>
      <c r="K79" s="179">
        <f>SUM(K80:K83)</f>
        <v>3931411</v>
      </c>
      <c r="L79" s="179">
        <f>SUM(L80:L83)</f>
        <v>12573138</v>
      </c>
      <c r="M79" s="179">
        <f>SUM(M80:M83)</f>
        <v>30462782</v>
      </c>
      <c r="N79" s="179">
        <f>SUM(N80:N83)</f>
        <v>19077608</v>
      </c>
      <c r="O79" s="180">
        <f t="shared" si="4"/>
        <v>70407001</v>
      </c>
      <c r="P79" s="182">
        <f t="shared" si="5"/>
        <v>70407001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88448</v>
      </c>
      <c r="K80" s="52">
        <v>206184</v>
      </c>
      <c r="L80" s="52">
        <v>5473232</v>
      </c>
      <c r="M80" s="52">
        <v>16194042</v>
      </c>
      <c r="N80" s="52">
        <v>10499273</v>
      </c>
      <c r="O80" s="194">
        <f t="shared" si="4"/>
        <v>32461179</v>
      </c>
      <c r="P80" s="186">
        <f t="shared" si="5"/>
        <v>32461179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4116406</v>
      </c>
      <c r="K81" s="52">
        <v>3434986</v>
      </c>
      <c r="L81" s="52">
        <v>5557913</v>
      </c>
      <c r="M81" s="52">
        <v>7646277</v>
      </c>
      <c r="N81" s="52">
        <v>3230098</v>
      </c>
      <c r="O81" s="194">
        <f t="shared" si="4"/>
        <v>23985680</v>
      </c>
      <c r="P81" s="186">
        <f t="shared" si="5"/>
        <v>23985680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26200</v>
      </c>
      <c r="L82" s="52">
        <v>190605</v>
      </c>
      <c r="M82" s="52">
        <v>465614</v>
      </c>
      <c r="N82" s="52">
        <v>294511</v>
      </c>
      <c r="O82" s="194">
        <f t="shared" si="4"/>
        <v>976930</v>
      </c>
      <c r="P82" s="186">
        <f t="shared" si="5"/>
        <v>976930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157208</v>
      </c>
      <c r="K83" s="54">
        <v>264041</v>
      </c>
      <c r="L83" s="54">
        <v>1351388</v>
      </c>
      <c r="M83" s="54">
        <v>6156849</v>
      </c>
      <c r="N83" s="54">
        <v>5053726</v>
      </c>
      <c r="O83" s="196">
        <f t="shared" si="4"/>
        <v>12983212</v>
      </c>
      <c r="P83" s="188">
        <f t="shared" si="5"/>
        <v>12983212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2553384</v>
      </c>
      <c r="G84" s="197">
        <f>SUM(G48,G69,G79)</f>
        <v>3530537</v>
      </c>
      <c r="H84" s="198">
        <f t="shared" si="3"/>
        <v>6083921</v>
      </c>
      <c r="I84" s="199"/>
      <c r="J84" s="197">
        <f>SUM(J48,J69,J79)</f>
        <v>46262272</v>
      </c>
      <c r="K84" s="197">
        <f>SUM(K48,K69,K79)</f>
        <v>36509344</v>
      </c>
      <c r="L84" s="197">
        <f>SUM(L48,L69,L79)</f>
        <v>41032839</v>
      </c>
      <c r="M84" s="197">
        <f>SUM(M48,M69,M79)</f>
        <v>63460769</v>
      </c>
      <c r="N84" s="197">
        <f>SUM(N48,N69,N79)</f>
        <v>37098506</v>
      </c>
      <c r="O84" s="198">
        <f t="shared" si="4"/>
        <v>224363730</v>
      </c>
      <c r="P84" s="200">
        <f t="shared" si="5"/>
        <v>230447651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16" sqref="E16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103"/>
      <c r="O1" s="4"/>
    </row>
    <row r="2" spans="5:16" ht="30" customHeight="1">
      <c r="E2" s="5"/>
      <c r="G2" s="120" t="s">
        <v>92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30274868</v>
      </c>
      <c r="G10" s="179">
        <f>SUM(G11,G17,G20,G25,G29,G30)</f>
        <v>36043070</v>
      </c>
      <c r="H10" s="180">
        <f>SUM(F10:G10)</f>
        <v>66317938</v>
      </c>
      <c r="I10" s="181"/>
      <c r="J10" s="179">
        <f>SUM(J11,J17,J20,J25,J29,J30)</f>
        <v>298664183</v>
      </c>
      <c r="K10" s="179">
        <f>SUM(K11,K17,K20,K25,K29,K30)</f>
        <v>217325764</v>
      </c>
      <c r="L10" s="179">
        <f>SUM(L11,L17,L20,L25,L29,L30)</f>
        <v>166507574</v>
      </c>
      <c r="M10" s="179">
        <f>SUM(M11,M17,M20,M25,M29,M30)</f>
        <v>170963541</v>
      </c>
      <c r="N10" s="179">
        <f>SUM(N11,N17,N20,N25,N29,N30)</f>
        <v>91414796</v>
      </c>
      <c r="O10" s="180">
        <f>SUM(I10:N10)</f>
        <v>944875858</v>
      </c>
      <c r="P10" s="182">
        <f>SUM(O10,H10)</f>
        <v>1011193796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2791380</v>
      </c>
      <c r="G11" s="183">
        <f>SUM(G12:G16)</f>
        <v>6031660</v>
      </c>
      <c r="H11" s="184">
        <f aca="true" t="shared" si="0" ref="H11:H74">SUM(F11:G11)</f>
        <v>8823040</v>
      </c>
      <c r="I11" s="185"/>
      <c r="J11" s="183">
        <f>SUM(J12:J16)</f>
        <v>65138069</v>
      </c>
      <c r="K11" s="183">
        <f>SUM(K12:K16)</f>
        <v>39783682</v>
      </c>
      <c r="L11" s="183">
        <f>SUM(L12:L16)</f>
        <v>31293578</v>
      </c>
      <c r="M11" s="183">
        <f>SUM(M12:M16)</f>
        <v>35331889</v>
      </c>
      <c r="N11" s="183">
        <f>SUM(N12:N16)</f>
        <v>31550005</v>
      </c>
      <c r="O11" s="184">
        <f aca="true" t="shared" si="1" ref="O11:O74">SUM(I11:N11)</f>
        <v>203097223</v>
      </c>
      <c r="P11" s="186">
        <f aca="true" t="shared" si="2" ref="P11:P74">SUM(O11,H11)</f>
        <v>211920263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83"/>
      <c r="J12" s="52">
        <v>40532320</v>
      </c>
      <c r="K12" s="52">
        <v>22018094</v>
      </c>
      <c r="L12" s="52">
        <v>18990451</v>
      </c>
      <c r="M12" s="52">
        <v>20749966</v>
      </c>
      <c r="N12" s="52">
        <v>18741983</v>
      </c>
      <c r="O12" s="184">
        <f t="shared" si="1"/>
        <v>121032814</v>
      </c>
      <c r="P12" s="186">
        <f t="shared" si="2"/>
        <v>121032814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84">
        <f t="shared" si="0"/>
        <v>0</v>
      </c>
      <c r="I13" s="83"/>
      <c r="J13" s="52">
        <v>303470</v>
      </c>
      <c r="K13" s="52">
        <v>430054</v>
      </c>
      <c r="L13" s="52">
        <v>944714</v>
      </c>
      <c r="M13" s="52">
        <v>2788047</v>
      </c>
      <c r="N13" s="52">
        <v>4302518</v>
      </c>
      <c r="O13" s="184">
        <f t="shared" si="1"/>
        <v>8768803</v>
      </c>
      <c r="P13" s="186">
        <f t="shared" si="2"/>
        <v>8768803</v>
      </c>
    </row>
    <row r="14" spans="3:16" ht="30" customHeight="1">
      <c r="C14" s="28"/>
      <c r="D14" s="29"/>
      <c r="E14" s="31" t="s">
        <v>41</v>
      </c>
      <c r="F14" s="52">
        <v>1118660</v>
      </c>
      <c r="G14" s="52">
        <v>2616830</v>
      </c>
      <c r="H14" s="184">
        <f t="shared" si="0"/>
        <v>3735490</v>
      </c>
      <c r="I14" s="83"/>
      <c r="J14" s="52">
        <v>9837669</v>
      </c>
      <c r="K14" s="52">
        <v>6609127</v>
      </c>
      <c r="L14" s="52">
        <v>4671842</v>
      </c>
      <c r="M14" s="52">
        <v>6079206</v>
      </c>
      <c r="N14" s="52">
        <v>5487434</v>
      </c>
      <c r="O14" s="184">
        <f t="shared" si="1"/>
        <v>32685278</v>
      </c>
      <c r="P14" s="186">
        <f t="shared" si="2"/>
        <v>36420768</v>
      </c>
    </row>
    <row r="15" spans="3:16" ht="30" customHeight="1">
      <c r="C15" s="28"/>
      <c r="D15" s="29"/>
      <c r="E15" s="31" t="s">
        <v>42</v>
      </c>
      <c r="F15" s="52">
        <v>948150</v>
      </c>
      <c r="G15" s="52">
        <v>2659820</v>
      </c>
      <c r="H15" s="184">
        <f t="shared" si="0"/>
        <v>3607970</v>
      </c>
      <c r="I15" s="83"/>
      <c r="J15" s="52">
        <v>6903860</v>
      </c>
      <c r="K15" s="52">
        <v>4763827</v>
      </c>
      <c r="L15" s="52">
        <v>2923871</v>
      </c>
      <c r="M15" s="52">
        <v>2144760</v>
      </c>
      <c r="N15" s="52">
        <v>1122590</v>
      </c>
      <c r="O15" s="184">
        <f t="shared" si="1"/>
        <v>17858908</v>
      </c>
      <c r="P15" s="186">
        <f t="shared" si="2"/>
        <v>21466878</v>
      </c>
    </row>
    <row r="16" spans="3:16" ht="30" customHeight="1">
      <c r="C16" s="28"/>
      <c r="D16" s="29"/>
      <c r="E16" s="31" t="s">
        <v>43</v>
      </c>
      <c r="F16" s="52">
        <v>724570</v>
      </c>
      <c r="G16" s="52">
        <v>755010</v>
      </c>
      <c r="H16" s="184">
        <f t="shared" si="0"/>
        <v>1479580</v>
      </c>
      <c r="I16" s="83"/>
      <c r="J16" s="52">
        <v>7560750</v>
      </c>
      <c r="K16" s="52">
        <v>5962580</v>
      </c>
      <c r="L16" s="52">
        <v>3762700</v>
      </c>
      <c r="M16" s="52">
        <v>3569910</v>
      </c>
      <c r="N16" s="52">
        <v>1895480</v>
      </c>
      <c r="O16" s="184">
        <f t="shared" si="1"/>
        <v>22751420</v>
      </c>
      <c r="P16" s="186">
        <f t="shared" si="2"/>
        <v>24231000</v>
      </c>
    </row>
    <row r="17" spans="3:16" ht="30" customHeight="1">
      <c r="C17" s="28"/>
      <c r="D17" s="32" t="s">
        <v>44</v>
      </c>
      <c r="E17" s="33"/>
      <c r="F17" s="183">
        <f>SUM(F18:F19)</f>
        <v>8148768</v>
      </c>
      <c r="G17" s="183">
        <f>SUM(G18:G19)</f>
        <v>12451160</v>
      </c>
      <c r="H17" s="184">
        <f t="shared" si="0"/>
        <v>20599928</v>
      </c>
      <c r="I17" s="185"/>
      <c r="J17" s="183">
        <f>SUM(J18:J19)</f>
        <v>149332491</v>
      </c>
      <c r="K17" s="183">
        <f>SUM(K18:K19)</f>
        <v>107776886</v>
      </c>
      <c r="L17" s="183">
        <f>SUM(L18:L19)</f>
        <v>68191507</v>
      </c>
      <c r="M17" s="183">
        <f>SUM(M18:M19)</f>
        <v>66849401</v>
      </c>
      <c r="N17" s="183">
        <f>SUM(N18:N19)</f>
        <v>31083891</v>
      </c>
      <c r="O17" s="184">
        <f t="shared" si="1"/>
        <v>423234176</v>
      </c>
      <c r="P17" s="186">
        <f t="shared" si="2"/>
        <v>443834104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3"/>
      <c r="J18" s="52">
        <v>121921961</v>
      </c>
      <c r="K18" s="52">
        <v>90575547</v>
      </c>
      <c r="L18" s="52">
        <v>58038792</v>
      </c>
      <c r="M18" s="52">
        <v>59453340</v>
      </c>
      <c r="N18" s="52">
        <v>29331881</v>
      </c>
      <c r="O18" s="184">
        <f t="shared" si="1"/>
        <v>359321521</v>
      </c>
      <c r="P18" s="186">
        <f t="shared" si="2"/>
        <v>359321521</v>
      </c>
    </row>
    <row r="19" spans="3:16" ht="30" customHeight="1">
      <c r="C19" s="28"/>
      <c r="D19" s="29"/>
      <c r="E19" s="31" t="s">
        <v>46</v>
      </c>
      <c r="F19" s="52">
        <v>8148768</v>
      </c>
      <c r="G19" s="52">
        <v>12451160</v>
      </c>
      <c r="H19" s="184">
        <f t="shared" si="0"/>
        <v>20599928</v>
      </c>
      <c r="I19" s="83"/>
      <c r="J19" s="52">
        <v>27410530</v>
      </c>
      <c r="K19" s="52">
        <v>17201339</v>
      </c>
      <c r="L19" s="52">
        <v>10152715</v>
      </c>
      <c r="M19" s="52">
        <v>7396061</v>
      </c>
      <c r="N19" s="52">
        <v>1752010</v>
      </c>
      <c r="O19" s="184">
        <f t="shared" si="1"/>
        <v>63912655</v>
      </c>
      <c r="P19" s="186">
        <f t="shared" si="2"/>
        <v>84512583</v>
      </c>
    </row>
    <row r="20" spans="3:16" ht="30" customHeight="1">
      <c r="C20" s="28"/>
      <c r="D20" s="32" t="s">
        <v>47</v>
      </c>
      <c r="E20" s="33"/>
      <c r="F20" s="183">
        <f>SUM(F21:F24)</f>
        <v>227050</v>
      </c>
      <c r="G20" s="183">
        <f>SUM(G21:G24)</f>
        <v>443100</v>
      </c>
      <c r="H20" s="184">
        <f t="shared" si="0"/>
        <v>670150</v>
      </c>
      <c r="I20" s="185"/>
      <c r="J20" s="183">
        <f>SUM(J21:J24)</f>
        <v>9580919</v>
      </c>
      <c r="K20" s="183">
        <f>SUM(K21:K24)</f>
        <v>11175203</v>
      </c>
      <c r="L20" s="183">
        <f>SUM(L21:L24)</f>
        <v>23625102</v>
      </c>
      <c r="M20" s="183">
        <f>SUM(M21:M24)</f>
        <v>28700224</v>
      </c>
      <c r="N20" s="183">
        <f>SUM(N21:N24)</f>
        <v>11806290</v>
      </c>
      <c r="O20" s="184">
        <f t="shared" si="1"/>
        <v>84887738</v>
      </c>
      <c r="P20" s="186">
        <f t="shared" si="2"/>
        <v>85557888</v>
      </c>
    </row>
    <row r="21" spans="3:16" ht="30" customHeight="1">
      <c r="C21" s="28"/>
      <c r="D21" s="29"/>
      <c r="E21" s="31" t="s">
        <v>48</v>
      </c>
      <c r="F21" s="52">
        <v>131000</v>
      </c>
      <c r="G21" s="52">
        <v>378590</v>
      </c>
      <c r="H21" s="184">
        <f t="shared" si="0"/>
        <v>509590</v>
      </c>
      <c r="I21" s="83"/>
      <c r="J21" s="52">
        <v>7872329</v>
      </c>
      <c r="K21" s="52">
        <v>9473813</v>
      </c>
      <c r="L21" s="52">
        <v>22128832</v>
      </c>
      <c r="M21" s="52">
        <v>27746084</v>
      </c>
      <c r="N21" s="52">
        <v>11332490</v>
      </c>
      <c r="O21" s="184">
        <f t="shared" si="1"/>
        <v>78553548</v>
      </c>
      <c r="P21" s="186">
        <f t="shared" si="2"/>
        <v>79063138</v>
      </c>
    </row>
    <row r="22" spans="3:16" ht="30" customHeight="1">
      <c r="C22" s="28"/>
      <c r="D22" s="29"/>
      <c r="E22" s="34" t="s">
        <v>49</v>
      </c>
      <c r="F22" s="52">
        <v>96050</v>
      </c>
      <c r="G22" s="52">
        <v>64510</v>
      </c>
      <c r="H22" s="184">
        <f t="shared" si="0"/>
        <v>160560</v>
      </c>
      <c r="I22" s="83"/>
      <c r="J22" s="52">
        <v>1708590</v>
      </c>
      <c r="K22" s="52">
        <v>1701390</v>
      </c>
      <c r="L22" s="52">
        <v>1496270</v>
      </c>
      <c r="M22" s="52">
        <v>954140</v>
      </c>
      <c r="N22" s="52">
        <v>473800</v>
      </c>
      <c r="O22" s="184">
        <f t="shared" si="1"/>
        <v>6334190</v>
      </c>
      <c r="P22" s="186">
        <f t="shared" si="2"/>
        <v>6494750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11509980</v>
      </c>
      <c r="G25" s="183">
        <f>SUM(G26:G28)</f>
        <v>10061610</v>
      </c>
      <c r="H25" s="184">
        <f t="shared" si="0"/>
        <v>21571590</v>
      </c>
      <c r="I25" s="185"/>
      <c r="J25" s="183">
        <f>SUM(J26:J28)</f>
        <v>17385330</v>
      </c>
      <c r="K25" s="183">
        <f>SUM(K26:K28)</f>
        <v>21954277</v>
      </c>
      <c r="L25" s="183">
        <f>SUM(L26:L28)</f>
        <v>14678072</v>
      </c>
      <c r="M25" s="183">
        <f>SUM(M26:M28)</f>
        <v>12248232</v>
      </c>
      <c r="N25" s="183">
        <f>SUM(N26:N28)</f>
        <v>6401380</v>
      </c>
      <c r="O25" s="184">
        <f t="shared" si="1"/>
        <v>72667291</v>
      </c>
      <c r="P25" s="186">
        <f t="shared" si="2"/>
        <v>94238881</v>
      </c>
    </row>
    <row r="26" spans="3:16" ht="30" customHeight="1">
      <c r="C26" s="28"/>
      <c r="D26" s="29"/>
      <c r="E26" s="34" t="s">
        <v>52</v>
      </c>
      <c r="F26" s="52">
        <v>5702370</v>
      </c>
      <c r="G26" s="52">
        <v>7662530</v>
      </c>
      <c r="H26" s="184">
        <f t="shared" si="0"/>
        <v>13364900</v>
      </c>
      <c r="I26" s="83"/>
      <c r="J26" s="52">
        <v>14842270</v>
      </c>
      <c r="K26" s="52">
        <v>19759500</v>
      </c>
      <c r="L26" s="52">
        <v>13168550</v>
      </c>
      <c r="M26" s="52">
        <v>11608960</v>
      </c>
      <c r="N26" s="52">
        <v>6260130</v>
      </c>
      <c r="O26" s="184">
        <f t="shared" si="1"/>
        <v>65639410</v>
      </c>
      <c r="P26" s="186">
        <f t="shared" si="2"/>
        <v>79004310</v>
      </c>
    </row>
    <row r="27" spans="3:16" ht="30" customHeight="1">
      <c r="C27" s="28"/>
      <c r="D27" s="29"/>
      <c r="E27" s="34" t="s">
        <v>53</v>
      </c>
      <c r="F27" s="52">
        <v>695658</v>
      </c>
      <c r="G27" s="52">
        <v>366304</v>
      </c>
      <c r="H27" s="184">
        <f t="shared" si="0"/>
        <v>1061962</v>
      </c>
      <c r="I27" s="83"/>
      <c r="J27" s="52">
        <v>889944</v>
      </c>
      <c r="K27" s="52">
        <v>712800</v>
      </c>
      <c r="L27" s="52">
        <v>598982</v>
      </c>
      <c r="M27" s="52">
        <v>238160</v>
      </c>
      <c r="N27" s="52">
        <v>141250</v>
      </c>
      <c r="O27" s="184">
        <f t="shared" si="1"/>
        <v>2581136</v>
      </c>
      <c r="P27" s="186">
        <f t="shared" si="2"/>
        <v>3643098</v>
      </c>
    </row>
    <row r="28" spans="3:16" ht="30" customHeight="1">
      <c r="C28" s="28"/>
      <c r="D28" s="29"/>
      <c r="E28" s="34" t="s">
        <v>54</v>
      </c>
      <c r="F28" s="52">
        <v>5111952</v>
      </c>
      <c r="G28" s="52">
        <v>2032776</v>
      </c>
      <c r="H28" s="184">
        <f t="shared" si="0"/>
        <v>7144728</v>
      </c>
      <c r="I28" s="83"/>
      <c r="J28" s="52">
        <v>1653116</v>
      </c>
      <c r="K28" s="52">
        <v>1481977</v>
      </c>
      <c r="L28" s="52">
        <v>910540</v>
      </c>
      <c r="M28" s="52">
        <v>401112</v>
      </c>
      <c r="N28" s="52">
        <v>0</v>
      </c>
      <c r="O28" s="184">
        <f t="shared" si="1"/>
        <v>4446745</v>
      </c>
      <c r="P28" s="186">
        <f t="shared" si="2"/>
        <v>11591473</v>
      </c>
    </row>
    <row r="29" spans="3:16" ht="30" customHeight="1">
      <c r="C29" s="28"/>
      <c r="D29" s="36" t="s">
        <v>55</v>
      </c>
      <c r="E29" s="37"/>
      <c r="F29" s="52">
        <v>2035299</v>
      </c>
      <c r="G29" s="52">
        <v>1689920</v>
      </c>
      <c r="H29" s="184">
        <f t="shared" si="0"/>
        <v>3725219</v>
      </c>
      <c r="I29" s="83"/>
      <c r="J29" s="52">
        <v>14299754</v>
      </c>
      <c r="K29" s="52">
        <v>13554237</v>
      </c>
      <c r="L29" s="52">
        <v>13276495</v>
      </c>
      <c r="M29" s="52">
        <v>15477594</v>
      </c>
      <c r="N29" s="52">
        <v>5189871</v>
      </c>
      <c r="O29" s="184">
        <f t="shared" si="1"/>
        <v>61797951</v>
      </c>
      <c r="P29" s="186">
        <f t="shared" si="2"/>
        <v>65523170</v>
      </c>
    </row>
    <row r="30" spans="3:16" ht="30" customHeight="1" thickBot="1">
      <c r="C30" s="38"/>
      <c r="D30" s="39" t="s">
        <v>56</v>
      </c>
      <c r="E30" s="40"/>
      <c r="F30" s="54">
        <v>5562391</v>
      </c>
      <c r="G30" s="54">
        <v>5365620</v>
      </c>
      <c r="H30" s="187">
        <f t="shared" si="0"/>
        <v>10928011</v>
      </c>
      <c r="I30" s="84"/>
      <c r="J30" s="54">
        <v>42927620</v>
      </c>
      <c r="K30" s="54">
        <v>23081479</v>
      </c>
      <c r="L30" s="54">
        <v>15442820</v>
      </c>
      <c r="M30" s="54">
        <v>12356201</v>
      </c>
      <c r="N30" s="54">
        <v>5383359</v>
      </c>
      <c r="O30" s="187">
        <f t="shared" si="1"/>
        <v>99191479</v>
      </c>
      <c r="P30" s="188">
        <f t="shared" si="2"/>
        <v>110119490</v>
      </c>
    </row>
    <row r="31" spans="3:16" ht="30" customHeight="1">
      <c r="C31" s="25" t="s">
        <v>57</v>
      </c>
      <c r="D31" s="41"/>
      <c r="E31" s="42"/>
      <c r="F31" s="179">
        <f>SUM(F32:F40)</f>
        <v>1084370</v>
      </c>
      <c r="G31" s="179">
        <f>SUM(G32:G40)</f>
        <v>1666200</v>
      </c>
      <c r="H31" s="180">
        <f t="shared" si="0"/>
        <v>2750570</v>
      </c>
      <c r="I31" s="181"/>
      <c r="J31" s="179">
        <f>SUM(J32:J40)</f>
        <v>123167977</v>
      </c>
      <c r="K31" s="179">
        <f>SUM(K32:K40)</f>
        <v>110861036</v>
      </c>
      <c r="L31" s="179">
        <f>SUM(L32:L40)</f>
        <v>119785280</v>
      </c>
      <c r="M31" s="179">
        <f>SUM(M32:M40)</f>
        <v>159930295</v>
      </c>
      <c r="N31" s="179">
        <f>SUM(N32:N40)</f>
        <v>89178570</v>
      </c>
      <c r="O31" s="180">
        <f t="shared" si="1"/>
        <v>602923158</v>
      </c>
      <c r="P31" s="182">
        <f t="shared" si="2"/>
        <v>605673728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89">
        <f t="shared" si="0"/>
        <v>0</v>
      </c>
      <c r="I32" s="53"/>
      <c r="J32" s="87">
        <v>6943118</v>
      </c>
      <c r="K32" s="87">
        <v>19283270</v>
      </c>
      <c r="L32" s="87">
        <v>19985540</v>
      </c>
      <c r="M32" s="87">
        <v>22699232</v>
      </c>
      <c r="N32" s="87">
        <v>5476950</v>
      </c>
      <c r="O32" s="189">
        <f t="shared" si="1"/>
        <v>74388110</v>
      </c>
      <c r="P32" s="190">
        <f t="shared" si="2"/>
        <v>74388110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0</v>
      </c>
      <c r="P33" s="186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58605299</v>
      </c>
      <c r="K34" s="52">
        <v>42395846</v>
      </c>
      <c r="L34" s="52">
        <v>25418700</v>
      </c>
      <c r="M34" s="52">
        <v>19391983</v>
      </c>
      <c r="N34" s="52">
        <v>8682280</v>
      </c>
      <c r="O34" s="184">
        <f t="shared" si="1"/>
        <v>154494108</v>
      </c>
      <c r="P34" s="186">
        <f t="shared" si="2"/>
        <v>154494108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76540</v>
      </c>
      <c r="H35" s="183">
        <f t="shared" si="0"/>
        <v>76540</v>
      </c>
      <c r="I35" s="83"/>
      <c r="J35" s="52">
        <v>4839790</v>
      </c>
      <c r="K35" s="52">
        <v>3665890</v>
      </c>
      <c r="L35" s="52">
        <v>6560410</v>
      </c>
      <c r="M35" s="52">
        <v>6481610</v>
      </c>
      <c r="N35" s="52">
        <v>4817630</v>
      </c>
      <c r="O35" s="184">
        <f t="shared" si="1"/>
        <v>26365330</v>
      </c>
      <c r="P35" s="186">
        <f t="shared" si="2"/>
        <v>26441870</v>
      </c>
    </row>
    <row r="36" spans="3:16" ht="30" customHeight="1">
      <c r="C36" s="28"/>
      <c r="D36" s="36" t="s">
        <v>61</v>
      </c>
      <c r="E36" s="37"/>
      <c r="F36" s="52">
        <v>1084370</v>
      </c>
      <c r="G36" s="52">
        <v>1066410</v>
      </c>
      <c r="H36" s="183">
        <f t="shared" si="0"/>
        <v>2150780</v>
      </c>
      <c r="I36" s="83"/>
      <c r="J36" s="52">
        <v>14053720</v>
      </c>
      <c r="K36" s="52">
        <v>12190720</v>
      </c>
      <c r="L36" s="52">
        <v>14255610</v>
      </c>
      <c r="M36" s="52">
        <v>11367810</v>
      </c>
      <c r="N36" s="52">
        <v>2000400</v>
      </c>
      <c r="O36" s="184">
        <f t="shared" si="1"/>
        <v>53868260</v>
      </c>
      <c r="P36" s="186">
        <f t="shared" si="2"/>
        <v>56019040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523250</v>
      </c>
      <c r="H37" s="183">
        <f t="shared" si="0"/>
        <v>523250</v>
      </c>
      <c r="I37" s="53"/>
      <c r="J37" s="52">
        <v>37381640</v>
      </c>
      <c r="K37" s="52">
        <v>30484790</v>
      </c>
      <c r="L37" s="52">
        <v>27835410</v>
      </c>
      <c r="M37" s="52">
        <v>14380460</v>
      </c>
      <c r="N37" s="52">
        <v>7083090</v>
      </c>
      <c r="O37" s="184">
        <f t="shared" si="1"/>
        <v>117165390</v>
      </c>
      <c r="P37" s="186">
        <f t="shared" si="2"/>
        <v>117688640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490240</v>
      </c>
      <c r="K39" s="52">
        <v>2131410</v>
      </c>
      <c r="L39" s="52">
        <v>25145670</v>
      </c>
      <c r="M39" s="52">
        <v>82227800</v>
      </c>
      <c r="N39" s="52">
        <v>59192210</v>
      </c>
      <c r="O39" s="184">
        <f t="shared" si="1"/>
        <v>169187330</v>
      </c>
      <c r="P39" s="186">
        <f t="shared" si="2"/>
        <v>169187330</v>
      </c>
    </row>
    <row r="40" spans="3:16" ht="30" customHeight="1" thickBot="1">
      <c r="C40" s="38"/>
      <c r="D40" s="149" t="s">
        <v>65</v>
      </c>
      <c r="E40" s="150"/>
      <c r="F40" s="88">
        <v>0</v>
      </c>
      <c r="G40" s="88">
        <v>0</v>
      </c>
      <c r="H40" s="191">
        <f t="shared" si="0"/>
        <v>0</v>
      </c>
      <c r="I40" s="55"/>
      <c r="J40" s="88">
        <v>854170</v>
      </c>
      <c r="K40" s="88">
        <v>709110</v>
      </c>
      <c r="L40" s="88">
        <v>583940</v>
      </c>
      <c r="M40" s="88">
        <v>3381400</v>
      </c>
      <c r="N40" s="88">
        <v>1926010</v>
      </c>
      <c r="O40" s="191">
        <f t="shared" si="1"/>
        <v>7454630</v>
      </c>
      <c r="P40" s="192">
        <f t="shared" si="2"/>
        <v>7454630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43643221</v>
      </c>
      <c r="K41" s="179">
        <f>SUM(K42:K45)</f>
        <v>39341094</v>
      </c>
      <c r="L41" s="179">
        <f>SUM(L42:L45)</f>
        <v>125840385</v>
      </c>
      <c r="M41" s="179">
        <f>SUM(M42:M45)</f>
        <v>304696534</v>
      </c>
      <c r="N41" s="179">
        <f>SUM(N42:N45)</f>
        <v>190851173</v>
      </c>
      <c r="O41" s="180">
        <f t="shared" si="1"/>
        <v>704372407</v>
      </c>
      <c r="P41" s="182">
        <f t="shared" si="2"/>
        <v>704372407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884480</v>
      </c>
      <c r="K42" s="52">
        <v>2080246</v>
      </c>
      <c r="L42" s="52">
        <v>54808359</v>
      </c>
      <c r="M42" s="52">
        <v>161988413</v>
      </c>
      <c r="N42" s="52">
        <v>105035718</v>
      </c>
      <c r="O42" s="184">
        <f>SUM(I42:N42)</f>
        <v>324797216</v>
      </c>
      <c r="P42" s="186">
        <f>SUM(O42,H42)</f>
        <v>324797216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41186661</v>
      </c>
      <c r="K43" s="52">
        <v>34358438</v>
      </c>
      <c r="L43" s="52">
        <v>55612096</v>
      </c>
      <c r="M43" s="52">
        <v>76471659</v>
      </c>
      <c r="N43" s="52">
        <v>32306781</v>
      </c>
      <c r="O43" s="184">
        <f>SUM(I43:N43)</f>
        <v>239935635</v>
      </c>
      <c r="P43" s="186">
        <f>SUM(O43,H43)</f>
        <v>239935635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262000</v>
      </c>
      <c r="L44" s="52">
        <v>1906050</v>
      </c>
      <c r="M44" s="52">
        <v>4656140</v>
      </c>
      <c r="N44" s="52">
        <v>2945110</v>
      </c>
      <c r="O44" s="184">
        <f>SUM(I44:N44)</f>
        <v>9769300</v>
      </c>
      <c r="P44" s="186">
        <f>SUM(O44,H44)</f>
        <v>9769300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1572080</v>
      </c>
      <c r="K45" s="54">
        <v>2640410</v>
      </c>
      <c r="L45" s="54">
        <v>13513880</v>
      </c>
      <c r="M45" s="54">
        <v>61580322</v>
      </c>
      <c r="N45" s="54">
        <v>50563564</v>
      </c>
      <c r="O45" s="201">
        <f>SUM(I45:N45)</f>
        <v>129870256</v>
      </c>
      <c r="P45" s="202">
        <f>SUM(O45,H45)</f>
        <v>129870256</v>
      </c>
    </row>
    <row r="46" spans="3:16" ht="30" customHeight="1" thickBot="1">
      <c r="C46" s="151" t="s">
        <v>70</v>
      </c>
      <c r="D46" s="152"/>
      <c r="E46" s="152"/>
      <c r="F46" s="197">
        <f>SUM(F10,F31,F41)</f>
        <v>31359238</v>
      </c>
      <c r="G46" s="197">
        <f>SUM(G10,G31,G41)</f>
        <v>37709270</v>
      </c>
      <c r="H46" s="198">
        <f t="shared" si="0"/>
        <v>69068508</v>
      </c>
      <c r="I46" s="199"/>
      <c r="J46" s="197">
        <f>SUM(J10,J31,J41)</f>
        <v>465475381</v>
      </c>
      <c r="K46" s="197">
        <f>SUM(K10,K31,K41)</f>
        <v>367527894</v>
      </c>
      <c r="L46" s="197">
        <f>SUM(L10,L31,L41)</f>
        <v>412133239</v>
      </c>
      <c r="M46" s="197">
        <f>SUM(M10,M31,M41)</f>
        <v>635590370</v>
      </c>
      <c r="N46" s="197">
        <f>SUM(N10,N31,N41)</f>
        <v>371444539</v>
      </c>
      <c r="O46" s="198">
        <f t="shared" si="1"/>
        <v>2252171423</v>
      </c>
      <c r="P46" s="200">
        <f t="shared" si="2"/>
        <v>2321239931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27518323</v>
      </c>
      <c r="G48" s="179">
        <f>SUM(G49,G55,G58,G63,G67,G68)</f>
        <v>32721196</v>
      </c>
      <c r="H48" s="180">
        <f t="shared" si="0"/>
        <v>60239519</v>
      </c>
      <c r="I48" s="181"/>
      <c r="J48" s="179">
        <f>SUM(J49,J55,J58,J63,J67,J68)</f>
        <v>270520540</v>
      </c>
      <c r="K48" s="179">
        <f>SUM(K49,K55,K58,K63,K67,K68)</f>
        <v>196142423</v>
      </c>
      <c r="L48" s="179">
        <f>SUM(L49,L55,L58,L63,L67,L68)</f>
        <v>150273174</v>
      </c>
      <c r="M48" s="179">
        <f>SUM(M49,M55,M58,M63,M67,M68)</f>
        <v>153390326</v>
      </c>
      <c r="N48" s="179">
        <f>SUM(N49,N55,N58,N63,N67,N68)</f>
        <v>82210327</v>
      </c>
      <c r="O48" s="180">
        <f t="shared" si="1"/>
        <v>852536790</v>
      </c>
      <c r="P48" s="182">
        <f t="shared" si="2"/>
        <v>912776309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2459816</v>
      </c>
      <c r="G49" s="183">
        <f>SUM(G50:G54)</f>
        <v>5386563</v>
      </c>
      <c r="H49" s="184">
        <f t="shared" si="0"/>
        <v>7846379</v>
      </c>
      <c r="I49" s="185"/>
      <c r="J49" s="183">
        <f>SUM(J50:J54)</f>
        <v>57838758</v>
      </c>
      <c r="K49" s="183">
        <f>SUM(K50:K54)</f>
        <v>35488145</v>
      </c>
      <c r="L49" s="183">
        <f>SUM(L50:L54)</f>
        <v>27914908</v>
      </c>
      <c r="M49" s="183">
        <f>SUM(M50:M54)</f>
        <v>31419940</v>
      </c>
      <c r="N49" s="183">
        <f>SUM(N50:N54)</f>
        <v>28080401</v>
      </c>
      <c r="O49" s="184">
        <f t="shared" si="1"/>
        <v>180742152</v>
      </c>
      <c r="P49" s="186">
        <f t="shared" si="2"/>
        <v>188588531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3"/>
      <c r="J50" s="52">
        <v>36037957</v>
      </c>
      <c r="K50" s="52">
        <v>19648907</v>
      </c>
      <c r="L50" s="52">
        <v>16927546</v>
      </c>
      <c r="M50" s="52">
        <v>18489297</v>
      </c>
      <c r="N50" s="52">
        <v>16714215</v>
      </c>
      <c r="O50" s="184">
        <f t="shared" si="1"/>
        <v>107817922</v>
      </c>
      <c r="P50" s="186">
        <f t="shared" si="2"/>
        <v>107817922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84">
        <f t="shared" si="0"/>
        <v>0</v>
      </c>
      <c r="I51" s="83"/>
      <c r="J51" s="52">
        <v>237611</v>
      </c>
      <c r="K51" s="52">
        <v>387048</v>
      </c>
      <c r="L51" s="52">
        <v>850242</v>
      </c>
      <c r="M51" s="52">
        <v>2493019</v>
      </c>
      <c r="N51" s="52">
        <v>3783807</v>
      </c>
      <c r="O51" s="184">
        <f t="shared" si="1"/>
        <v>7751727</v>
      </c>
      <c r="P51" s="186">
        <f t="shared" si="2"/>
        <v>7751727</v>
      </c>
    </row>
    <row r="52" spans="3:16" ht="30" customHeight="1">
      <c r="C52" s="28"/>
      <c r="D52" s="29"/>
      <c r="E52" s="31" t="s">
        <v>41</v>
      </c>
      <c r="F52" s="52">
        <v>983816</v>
      </c>
      <c r="G52" s="52">
        <v>2350048</v>
      </c>
      <c r="H52" s="184">
        <f t="shared" si="0"/>
        <v>3333864</v>
      </c>
      <c r="I52" s="83"/>
      <c r="J52" s="52">
        <v>8720538</v>
      </c>
      <c r="K52" s="52">
        <v>5884706</v>
      </c>
      <c r="L52" s="52">
        <v>4176239</v>
      </c>
      <c r="M52" s="52">
        <v>5342792</v>
      </c>
      <c r="N52" s="52">
        <v>4888702</v>
      </c>
      <c r="O52" s="184">
        <f t="shared" si="1"/>
        <v>29012977</v>
      </c>
      <c r="P52" s="186">
        <f t="shared" si="2"/>
        <v>32346841</v>
      </c>
    </row>
    <row r="53" spans="3:16" ht="30" customHeight="1">
      <c r="C53" s="28"/>
      <c r="D53" s="29"/>
      <c r="E53" s="31" t="s">
        <v>42</v>
      </c>
      <c r="F53" s="52">
        <v>838291</v>
      </c>
      <c r="G53" s="52">
        <v>2360228</v>
      </c>
      <c r="H53" s="184">
        <f t="shared" si="0"/>
        <v>3198519</v>
      </c>
      <c r="I53" s="83"/>
      <c r="J53" s="52">
        <v>6134981</v>
      </c>
      <c r="K53" s="52">
        <v>4241626</v>
      </c>
      <c r="L53" s="52">
        <v>2594040</v>
      </c>
      <c r="M53" s="52">
        <v>1907578</v>
      </c>
      <c r="N53" s="52">
        <v>1005323</v>
      </c>
      <c r="O53" s="184">
        <f t="shared" si="1"/>
        <v>15883548</v>
      </c>
      <c r="P53" s="186">
        <f t="shared" si="2"/>
        <v>19082067</v>
      </c>
    </row>
    <row r="54" spans="3:16" ht="30" customHeight="1">
      <c r="C54" s="28"/>
      <c r="D54" s="29"/>
      <c r="E54" s="31" t="s">
        <v>43</v>
      </c>
      <c r="F54" s="52">
        <v>637709</v>
      </c>
      <c r="G54" s="52">
        <v>676287</v>
      </c>
      <c r="H54" s="184">
        <f t="shared" si="0"/>
        <v>1313996</v>
      </c>
      <c r="I54" s="83"/>
      <c r="J54" s="52">
        <v>6707671</v>
      </c>
      <c r="K54" s="52">
        <v>5325858</v>
      </c>
      <c r="L54" s="52">
        <v>3366841</v>
      </c>
      <c r="M54" s="52">
        <v>3187254</v>
      </c>
      <c r="N54" s="52">
        <v>1688354</v>
      </c>
      <c r="O54" s="184">
        <f t="shared" si="1"/>
        <v>20275978</v>
      </c>
      <c r="P54" s="186">
        <f t="shared" si="2"/>
        <v>21589974</v>
      </c>
    </row>
    <row r="55" spans="3:16" ht="30" customHeight="1">
      <c r="C55" s="28"/>
      <c r="D55" s="32" t="s">
        <v>44</v>
      </c>
      <c r="E55" s="33"/>
      <c r="F55" s="183">
        <f>SUM(F56:F57)</f>
        <v>7243546</v>
      </c>
      <c r="G55" s="183">
        <f>SUM(G56:G57)</f>
        <v>11093726</v>
      </c>
      <c r="H55" s="184">
        <f t="shared" si="0"/>
        <v>18337272</v>
      </c>
      <c r="I55" s="185"/>
      <c r="J55" s="183">
        <f>SUM(J56:J57)</f>
        <v>133036713</v>
      </c>
      <c r="K55" s="183">
        <f>SUM(K56:K57)</f>
        <v>96019651</v>
      </c>
      <c r="L55" s="183">
        <f>SUM(L56:L57)</f>
        <v>60920632</v>
      </c>
      <c r="M55" s="183">
        <f>SUM(M56:M57)</f>
        <v>59428908</v>
      </c>
      <c r="N55" s="183">
        <f>SUM(N56:N57)</f>
        <v>27805501</v>
      </c>
      <c r="O55" s="184">
        <f t="shared" si="1"/>
        <v>377211405</v>
      </c>
      <c r="P55" s="186">
        <f t="shared" si="2"/>
        <v>395548677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3"/>
      <c r="J56" s="52">
        <v>108583569</v>
      </c>
      <c r="K56" s="52">
        <v>80793103</v>
      </c>
      <c r="L56" s="52">
        <v>51861730</v>
      </c>
      <c r="M56" s="52">
        <v>52913695</v>
      </c>
      <c r="N56" s="52">
        <v>26228692</v>
      </c>
      <c r="O56" s="184">
        <f t="shared" si="1"/>
        <v>320380789</v>
      </c>
      <c r="P56" s="186">
        <f t="shared" si="2"/>
        <v>320380789</v>
      </c>
    </row>
    <row r="57" spans="3:16" ht="30" customHeight="1">
      <c r="C57" s="28"/>
      <c r="D57" s="29"/>
      <c r="E57" s="31" t="s">
        <v>46</v>
      </c>
      <c r="F57" s="52">
        <v>7243546</v>
      </c>
      <c r="G57" s="52">
        <v>11093726</v>
      </c>
      <c r="H57" s="184">
        <f t="shared" si="0"/>
        <v>18337272</v>
      </c>
      <c r="I57" s="83"/>
      <c r="J57" s="52">
        <v>24453144</v>
      </c>
      <c r="K57" s="52">
        <v>15226548</v>
      </c>
      <c r="L57" s="52">
        <v>9058902</v>
      </c>
      <c r="M57" s="52">
        <v>6515213</v>
      </c>
      <c r="N57" s="52">
        <v>1576809</v>
      </c>
      <c r="O57" s="184">
        <f t="shared" si="1"/>
        <v>56830616</v>
      </c>
      <c r="P57" s="186">
        <f t="shared" si="2"/>
        <v>75167888</v>
      </c>
    </row>
    <row r="58" spans="3:16" ht="30" customHeight="1">
      <c r="C58" s="28"/>
      <c r="D58" s="32" t="s">
        <v>47</v>
      </c>
      <c r="E58" s="33"/>
      <c r="F58" s="183">
        <f>SUM(F59:F62)</f>
        <v>199485</v>
      </c>
      <c r="G58" s="183">
        <f>SUM(G59:G62)</f>
        <v>396289</v>
      </c>
      <c r="H58" s="184">
        <f t="shared" si="0"/>
        <v>595774</v>
      </c>
      <c r="I58" s="185"/>
      <c r="J58" s="183">
        <f>SUM(J59:J62)</f>
        <v>8556251</v>
      </c>
      <c r="K58" s="183">
        <f>SUM(K59:K62)</f>
        <v>9939338</v>
      </c>
      <c r="L58" s="183">
        <f>SUM(L59:L62)</f>
        <v>21157238</v>
      </c>
      <c r="M58" s="183">
        <f>SUM(M59:M62)</f>
        <v>25530181</v>
      </c>
      <c r="N58" s="183">
        <f>SUM(N59:N62)</f>
        <v>10544601</v>
      </c>
      <c r="O58" s="184">
        <f t="shared" si="1"/>
        <v>75727609</v>
      </c>
      <c r="P58" s="186">
        <f t="shared" si="2"/>
        <v>76323383</v>
      </c>
    </row>
    <row r="59" spans="3:16" ht="30" customHeight="1">
      <c r="C59" s="28"/>
      <c r="D59" s="29"/>
      <c r="E59" s="31" t="s">
        <v>48</v>
      </c>
      <c r="F59" s="52">
        <v>115471</v>
      </c>
      <c r="G59" s="52">
        <v>338230</v>
      </c>
      <c r="H59" s="184">
        <f t="shared" si="0"/>
        <v>453701</v>
      </c>
      <c r="I59" s="83"/>
      <c r="J59" s="52">
        <v>7018520</v>
      </c>
      <c r="K59" s="52">
        <v>8412015</v>
      </c>
      <c r="L59" s="52">
        <v>19824353</v>
      </c>
      <c r="M59" s="52">
        <v>24681271</v>
      </c>
      <c r="N59" s="52">
        <v>10118181</v>
      </c>
      <c r="O59" s="184">
        <f t="shared" si="1"/>
        <v>70054340</v>
      </c>
      <c r="P59" s="186">
        <f t="shared" si="2"/>
        <v>70508041</v>
      </c>
    </row>
    <row r="60" spans="3:16" ht="30" customHeight="1">
      <c r="C60" s="28"/>
      <c r="D60" s="29"/>
      <c r="E60" s="34" t="s">
        <v>49</v>
      </c>
      <c r="F60" s="52">
        <v>84014</v>
      </c>
      <c r="G60" s="52">
        <v>58059</v>
      </c>
      <c r="H60" s="184">
        <f t="shared" si="0"/>
        <v>142073</v>
      </c>
      <c r="I60" s="83"/>
      <c r="J60" s="52">
        <v>1537731</v>
      </c>
      <c r="K60" s="52">
        <v>1527323</v>
      </c>
      <c r="L60" s="52">
        <v>1332885</v>
      </c>
      <c r="M60" s="52">
        <v>848910</v>
      </c>
      <c r="N60" s="52">
        <v>426420</v>
      </c>
      <c r="O60" s="184">
        <f t="shared" si="1"/>
        <v>5673269</v>
      </c>
      <c r="P60" s="186">
        <f t="shared" si="2"/>
        <v>5815342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10258037</v>
      </c>
      <c r="G63" s="183">
        <f>SUM(G64:G66)</f>
        <v>8982210</v>
      </c>
      <c r="H63" s="184">
        <f t="shared" si="0"/>
        <v>19240247</v>
      </c>
      <c r="I63" s="185"/>
      <c r="J63" s="183">
        <f>SUM(J64:J66)</f>
        <v>15498482</v>
      </c>
      <c r="K63" s="183">
        <f>SUM(K64:K66)</f>
        <v>19560895</v>
      </c>
      <c r="L63" s="183">
        <f>SUM(L64:L66)</f>
        <v>13100356</v>
      </c>
      <c r="M63" s="183">
        <f>SUM(M64:M66)</f>
        <v>10912636</v>
      </c>
      <c r="N63" s="183">
        <f>SUM(N64:N66)</f>
        <v>5725582</v>
      </c>
      <c r="O63" s="184">
        <f t="shared" si="1"/>
        <v>64797951</v>
      </c>
      <c r="P63" s="186">
        <f t="shared" si="2"/>
        <v>84038198</v>
      </c>
    </row>
    <row r="64" spans="3:16" ht="30" customHeight="1">
      <c r="C64" s="28"/>
      <c r="D64" s="29"/>
      <c r="E64" s="34" t="s">
        <v>52</v>
      </c>
      <c r="F64" s="52">
        <v>5084400</v>
      </c>
      <c r="G64" s="52">
        <v>6847145</v>
      </c>
      <c r="H64" s="184">
        <f t="shared" si="0"/>
        <v>11931545</v>
      </c>
      <c r="I64" s="83"/>
      <c r="J64" s="52">
        <v>13232521</v>
      </c>
      <c r="K64" s="52">
        <v>17602057</v>
      </c>
      <c r="L64" s="52">
        <v>11741789</v>
      </c>
      <c r="M64" s="52">
        <v>10338172</v>
      </c>
      <c r="N64" s="52">
        <v>5598457</v>
      </c>
      <c r="O64" s="184">
        <f t="shared" si="1"/>
        <v>58512996</v>
      </c>
      <c r="P64" s="186">
        <f t="shared" si="2"/>
        <v>70444541</v>
      </c>
    </row>
    <row r="65" spans="3:16" ht="30" customHeight="1">
      <c r="C65" s="28"/>
      <c r="D65" s="29"/>
      <c r="E65" s="34" t="s">
        <v>53</v>
      </c>
      <c r="F65" s="52">
        <v>613198</v>
      </c>
      <c r="G65" s="52">
        <v>320433</v>
      </c>
      <c r="H65" s="184">
        <f t="shared" si="0"/>
        <v>933631</v>
      </c>
      <c r="I65" s="83"/>
      <c r="J65" s="52">
        <v>796459</v>
      </c>
      <c r="K65" s="52">
        <v>631520</v>
      </c>
      <c r="L65" s="52">
        <v>539083</v>
      </c>
      <c r="M65" s="52">
        <v>214344</v>
      </c>
      <c r="N65" s="52">
        <v>127125</v>
      </c>
      <c r="O65" s="184">
        <f t="shared" si="1"/>
        <v>2308531</v>
      </c>
      <c r="P65" s="186">
        <f t="shared" si="2"/>
        <v>3242162</v>
      </c>
    </row>
    <row r="66" spans="3:16" ht="30" customHeight="1">
      <c r="C66" s="28"/>
      <c r="D66" s="29"/>
      <c r="E66" s="34" t="s">
        <v>54</v>
      </c>
      <c r="F66" s="52">
        <v>4560439</v>
      </c>
      <c r="G66" s="52">
        <v>1814632</v>
      </c>
      <c r="H66" s="184">
        <f t="shared" si="0"/>
        <v>6375071</v>
      </c>
      <c r="I66" s="83"/>
      <c r="J66" s="52">
        <v>1469502</v>
      </c>
      <c r="K66" s="52">
        <v>1327318</v>
      </c>
      <c r="L66" s="52">
        <v>819484</v>
      </c>
      <c r="M66" s="52">
        <v>360120</v>
      </c>
      <c r="N66" s="52">
        <v>0</v>
      </c>
      <c r="O66" s="184">
        <f t="shared" si="1"/>
        <v>3976424</v>
      </c>
      <c r="P66" s="186">
        <f t="shared" si="2"/>
        <v>10351495</v>
      </c>
    </row>
    <row r="67" spans="3:16" ht="30" customHeight="1">
      <c r="C67" s="28"/>
      <c r="D67" s="36" t="s">
        <v>55</v>
      </c>
      <c r="E67" s="37"/>
      <c r="F67" s="52">
        <v>1795048</v>
      </c>
      <c r="G67" s="52">
        <v>1496788</v>
      </c>
      <c r="H67" s="184">
        <f t="shared" si="0"/>
        <v>3291836</v>
      </c>
      <c r="I67" s="83"/>
      <c r="J67" s="52">
        <v>12662716</v>
      </c>
      <c r="K67" s="52">
        <v>12052915</v>
      </c>
      <c r="L67" s="52">
        <v>11737220</v>
      </c>
      <c r="M67" s="52">
        <v>13742460</v>
      </c>
      <c r="N67" s="52">
        <v>4670883</v>
      </c>
      <c r="O67" s="184">
        <f t="shared" si="1"/>
        <v>54866194</v>
      </c>
      <c r="P67" s="186">
        <f t="shared" si="2"/>
        <v>58158030</v>
      </c>
    </row>
    <row r="68" spans="3:16" ht="30" customHeight="1" thickBot="1">
      <c r="C68" s="38"/>
      <c r="D68" s="39" t="s">
        <v>56</v>
      </c>
      <c r="E68" s="40"/>
      <c r="F68" s="54">
        <v>5562391</v>
      </c>
      <c r="G68" s="54">
        <v>5365620</v>
      </c>
      <c r="H68" s="187">
        <f t="shared" si="0"/>
        <v>10928011</v>
      </c>
      <c r="I68" s="84"/>
      <c r="J68" s="54">
        <v>42927620</v>
      </c>
      <c r="K68" s="54">
        <v>23081479</v>
      </c>
      <c r="L68" s="54">
        <v>15442820</v>
      </c>
      <c r="M68" s="54">
        <v>12356201</v>
      </c>
      <c r="N68" s="54">
        <v>5383359</v>
      </c>
      <c r="O68" s="187">
        <f t="shared" si="1"/>
        <v>99191479</v>
      </c>
      <c r="P68" s="188">
        <f t="shared" si="2"/>
        <v>110119490</v>
      </c>
    </row>
    <row r="69" spans="3:16" ht="30" customHeight="1">
      <c r="C69" s="25" t="s">
        <v>57</v>
      </c>
      <c r="D69" s="41"/>
      <c r="E69" s="42"/>
      <c r="F69" s="179">
        <f>SUM(F70:F78)</f>
        <v>942766</v>
      </c>
      <c r="G69" s="179">
        <f>SUM(G70:G78)</f>
        <v>1499580</v>
      </c>
      <c r="H69" s="180">
        <f t="shared" si="0"/>
        <v>2442346</v>
      </c>
      <c r="I69" s="181"/>
      <c r="J69" s="179">
        <f>SUM(J70:J78)</f>
        <v>109851101</v>
      </c>
      <c r="K69" s="179">
        <f>SUM(K70:K78)</f>
        <v>98788247</v>
      </c>
      <c r="L69" s="179">
        <f>SUM(L70:L78)</f>
        <v>106905213</v>
      </c>
      <c r="M69" s="179">
        <f>SUM(M70:M78)</f>
        <v>142732112</v>
      </c>
      <c r="N69" s="179">
        <f>SUM(N70:N78)</f>
        <v>79695436</v>
      </c>
      <c r="O69" s="180">
        <f t="shared" si="1"/>
        <v>537972109</v>
      </c>
      <c r="P69" s="182">
        <f t="shared" si="2"/>
        <v>540414455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89">
        <f t="shared" si="0"/>
        <v>0</v>
      </c>
      <c r="I70" s="53"/>
      <c r="J70" s="87">
        <v>6170290</v>
      </c>
      <c r="K70" s="87">
        <v>17275286</v>
      </c>
      <c r="L70" s="87">
        <v>17798390</v>
      </c>
      <c r="M70" s="87">
        <v>20221544</v>
      </c>
      <c r="N70" s="87">
        <v>4882841</v>
      </c>
      <c r="O70" s="189">
        <f t="shared" si="1"/>
        <v>66348351</v>
      </c>
      <c r="P70" s="190">
        <f t="shared" si="2"/>
        <v>66348351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0</v>
      </c>
      <c r="P71" s="186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52372505</v>
      </c>
      <c r="K72" s="52">
        <v>37742011</v>
      </c>
      <c r="L72" s="52">
        <v>22712074</v>
      </c>
      <c r="M72" s="52">
        <v>17378132</v>
      </c>
      <c r="N72" s="52">
        <v>7788816</v>
      </c>
      <c r="O72" s="184">
        <f t="shared" si="1"/>
        <v>137993538</v>
      </c>
      <c r="P72" s="186">
        <f t="shared" si="2"/>
        <v>137993538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68886</v>
      </c>
      <c r="H73" s="183">
        <f t="shared" si="0"/>
        <v>68886</v>
      </c>
      <c r="I73" s="83"/>
      <c r="J73" s="52">
        <v>4319480</v>
      </c>
      <c r="K73" s="52">
        <v>3233541</v>
      </c>
      <c r="L73" s="52">
        <v>5859327</v>
      </c>
      <c r="M73" s="52">
        <v>5810419</v>
      </c>
      <c r="N73" s="52">
        <v>4335867</v>
      </c>
      <c r="O73" s="184">
        <f t="shared" si="1"/>
        <v>23558634</v>
      </c>
      <c r="P73" s="186">
        <f t="shared" si="2"/>
        <v>23627520</v>
      </c>
    </row>
    <row r="74" spans="3:16" ht="30" customHeight="1">
      <c r="C74" s="28"/>
      <c r="D74" s="36" t="s">
        <v>61</v>
      </c>
      <c r="E74" s="37"/>
      <c r="F74" s="52">
        <v>942766</v>
      </c>
      <c r="G74" s="52">
        <v>959769</v>
      </c>
      <c r="H74" s="183">
        <f t="shared" si="0"/>
        <v>1902535</v>
      </c>
      <c r="I74" s="83"/>
      <c r="J74" s="52">
        <v>12460091</v>
      </c>
      <c r="K74" s="52">
        <v>10853589</v>
      </c>
      <c r="L74" s="52">
        <v>12693569</v>
      </c>
      <c r="M74" s="52">
        <v>10077695</v>
      </c>
      <c r="N74" s="52">
        <v>1800360</v>
      </c>
      <c r="O74" s="184">
        <f t="shared" si="1"/>
        <v>47885304</v>
      </c>
      <c r="P74" s="186">
        <f t="shared" si="2"/>
        <v>49787839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470925</v>
      </c>
      <c r="H75" s="183">
        <f aca="true" t="shared" si="3" ref="H75:H84">SUM(F75:G75)</f>
        <v>470925</v>
      </c>
      <c r="I75" s="53"/>
      <c r="J75" s="52">
        <v>33318766</v>
      </c>
      <c r="K75" s="52">
        <v>27163966</v>
      </c>
      <c r="L75" s="52">
        <v>24926719</v>
      </c>
      <c r="M75" s="52">
        <v>12783688</v>
      </c>
      <c r="N75" s="52">
        <v>6184521</v>
      </c>
      <c r="O75" s="184">
        <f aca="true" t="shared" si="4" ref="O75:O84">SUM(I75:N75)</f>
        <v>104377660</v>
      </c>
      <c r="P75" s="186">
        <f aca="true" t="shared" si="5" ref="P75:P84">SUM(O75,H75)</f>
        <v>104848585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441216</v>
      </c>
      <c r="K77" s="52">
        <v>1918269</v>
      </c>
      <c r="L77" s="52">
        <v>22443354</v>
      </c>
      <c r="M77" s="52">
        <v>73480364</v>
      </c>
      <c r="N77" s="52">
        <v>53084408</v>
      </c>
      <c r="O77" s="184">
        <f t="shared" si="4"/>
        <v>151367611</v>
      </c>
      <c r="P77" s="186">
        <f t="shared" si="5"/>
        <v>151367611</v>
      </c>
    </row>
    <row r="78" spans="3:16" ht="30" customHeight="1" thickBot="1">
      <c r="C78" s="38"/>
      <c r="D78" s="149" t="s">
        <v>65</v>
      </c>
      <c r="E78" s="150"/>
      <c r="F78" s="88">
        <v>0</v>
      </c>
      <c r="G78" s="88">
        <v>0</v>
      </c>
      <c r="H78" s="191">
        <f t="shared" si="3"/>
        <v>0</v>
      </c>
      <c r="I78" s="55"/>
      <c r="J78" s="88">
        <v>768753</v>
      </c>
      <c r="K78" s="88">
        <v>601585</v>
      </c>
      <c r="L78" s="88">
        <v>471780</v>
      </c>
      <c r="M78" s="88">
        <v>2980270</v>
      </c>
      <c r="N78" s="88">
        <v>1618623</v>
      </c>
      <c r="O78" s="191">
        <f t="shared" si="4"/>
        <v>6441011</v>
      </c>
      <c r="P78" s="192">
        <f t="shared" si="5"/>
        <v>6441011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39088275</v>
      </c>
      <c r="K79" s="179">
        <f>SUM(K80:K83)</f>
        <v>35254814</v>
      </c>
      <c r="L79" s="179">
        <f>SUM(L80:L83)</f>
        <v>112768711</v>
      </c>
      <c r="M79" s="179">
        <f>SUM(M80:M83)</f>
        <v>272510409</v>
      </c>
      <c r="N79" s="179">
        <f>SUM(N80:N83)</f>
        <v>170315274</v>
      </c>
      <c r="O79" s="180">
        <f t="shared" si="4"/>
        <v>629937483</v>
      </c>
      <c r="P79" s="182">
        <f t="shared" si="5"/>
        <v>629937483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796032</v>
      </c>
      <c r="K80" s="52">
        <v>1872221</v>
      </c>
      <c r="L80" s="52">
        <v>49207419</v>
      </c>
      <c r="M80" s="52">
        <v>145060736</v>
      </c>
      <c r="N80" s="52">
        <v>93992963</v>
      </c>
      <c r="O80" s="184">
        <f t="shared" si="4"/>
        <v>290929371</v>
      </c>
      <c r="P80" s="186">
        <f t="shared" si="5"/>
        <v>290929371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36877371</v>
      </c>
      <c r="K81" s="52">
        <v>30801932</v>
      </c>
      <c r="L81" s="52">
        <v>49722452</v>
      </c>
      <c r="M81" s="52">
        <v>68210246</v>
      </c>
      <c r="N81" s="52">
        <v>28722699</v>
      </c>
      <c r="O81" s="184">
        <f t="shared" si="4"/>
        <v>214334700</v>
      </c>
      <c r="P81" s="186">
        <f t="shared" si="5"/>
        <v>214334700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235800</v>
      </c>
      <c r="L82" s="52">
        <v>1683980</v>
      </c>
      <c r="M82" s="52">
        <v>4190526</v>
      </c>
      <c r="N82" s="52">
        <v>2577349</v>
      </c>
      <c r="O82" s="184">
        <f t="shared" si="4"/>
        <v>8687655</v>
      </c>
      <c r="P82" s="186">
        <f t="shared" si="5"/>
        <v>8687655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1414872</v>
      </c>
      <c r="K83" s="54">
        <v>2344861</v>
      </c>
      <c r="L83" s="54">
        <v>12154860</v>
      </c>
      <c r="M83" s="54">
        <v>55048901</v>
      </c>
      <c r="N83" s="54">
        <v>45022263</v>
      </c>
      <c r="O83" s="187">
        <f t="shared" si="4"/>
        <v>115985757</v>
      </c>
      <c r="P83" s="188">
        <f t="shared" si="5"/>
        <v>115985757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28461089</v>
      </c>
      <c r="G84" s="197">
        <f>SUM(G48,G69,G79)</f>
        <v>34220776</v>
      </c>
      <c r="H84" s="198">
        <f t="shared" si="3"/>
        <v>62681865</v>
      </c>
      <c r="I84" s="199"/>
      <c r="J84" s="197">
        <f>SUM(J48,J69,J79)</f>
        <v>419459916</v>
      </c>
      <c r="K84" s="197">
        <f>SUM(K48,K69,K79)</f>
        <v>330185484</v>
      </c>
      <c r="L84" s="197">
        <f>SUM(L48,L69,L79)</f>
        <v>369947098</v>
      </c>
      <c r="M84" s="197">
        <f>SUM(M48,M69,M79)</f>
        <v>568632847</v>
      </c>
      <c r="N84" s="197">
        <f>SUM(N48,N69,N79)</f>
        <v>332221037</v>
      </c>
      <c r="O84" s="198">
        <f t="shared" si="4"/>
        <v>2020446382</v>
      </c>
      <c r="P84" s="200">
        <f t="shared" si="5"/>
        <v>2083128247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2023-10-24T04:57:07Z</cp:lastPrinted>
  <dcterms:created xsi:type="dcterms:W3CDTF">2012-04-10T04:28:23Z</dcterms:created>
  <dcterms:modified xsi:type="dcterms:W3CDTF">2023-10-24T04:57:12Z</dcterms:modified>
  <cp:category/>
  <cp:version/>
  <cp:contentType/>
  <cp:contentStatus/>
</cp:coreProperties>
</file>