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<sst xmlns="http://schemas.openxmlformats.org/spreadsheetml/2006/main" count="283" uniqueCount="93">
  <si>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</si>
  <si>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</si>
  <si>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</si>
  <si>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</si>
  <si>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</si>
  <si>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</si>
  <si>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</si>
  <si>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</si>
  <si>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</si>
  <si>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</si>
  <si>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</si>
  <si>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</si>
  <si>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</si>
  <si>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</si>
  <si>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</si>
  <si>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</si>
  <si>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</si>
  <si>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</si>
  <si>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</si>
  <si>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</si>
  <si>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</si>
  <si>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</si>
  <si>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</si>
  <si>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</si>
  <si>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</si>
  <si>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</si>
  <si>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</si>
  <si>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</si>
  <si>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</si>
  <si>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</si>
  <si>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</si>
  <si>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</si>
  <si>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</si>
  <si>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</si>
  <si>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</si>
  <si>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</si>
  <si>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</si>
  <si>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</si>
  <si>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</si>
  <si>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</si>
  <si>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</si>
  <si>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</si>
  <si>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</si>
  <si>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</si>
  <si>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</si>
  <si>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</si>
  <si>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</si>
  <si>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</si>
  <si>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</si>
  <si>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</si>
  <si>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</si>
  <si>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</si>
  <si>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</si>
  <si>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</si>
  <si>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</si>
  <si>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</si>
  <si>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</si>
  <si>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</si>
  <si>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</si>
  <si>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</si>
  <si>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</si>
  <si>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</si>
  <si>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</si>
  <si>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</si>
  <si>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</si>
  <si>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</si>
  <si>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</si>
  <si>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</si>
  <si>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</si>
  <si>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</si>
  <si>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</si>
  <si>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</si>
  <si>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</si>
  <si>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</si>
  <si>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</si>
  <si>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</si>
  <si>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</si>
  <si>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</si>
  <si>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</si>
  <si>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</si>
  <si>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</si>
  <si>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</si>
  <si>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</si>
  <si>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</si>
  <si>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</si>
  <si>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</si>
  <si>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</si>
  <si>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</si>
  <si>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</si>
  <si>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</si>
  <si>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</si>
  <si>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11月分）</t>
  </si>
  <si>
    <t>（令和 05年 11月分）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</si>
</sst>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61" xfId="0" applyNumberFormat="1" applyFont="1" applyFill="1" applyBorder="1" applyAlignment="1" applyProtection="1">
      <alignment vertical="center" shrinkToFit="1"/>
      <protection/>
    </xf>
    <xf numFmtId="178" fontId="48" fillId="0" borderId="62" xfId="0" applyNumberFormat="1" applyFont="1" applyFill="1" applyBorder="1" applyAlignment="1" applyProtection="1">
      <alignment vertical="center" shrinkToFit="1"/>
      <protection/>
    </xf>
    <xf numFmtId="178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64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65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6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>
      <alignment vertical="center" shrinkToFit="1"/>
    </xf>
    <xf numFmtId="178" fontId="48" fillId="0" borderId="68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46" xfId="0" applyNumberFormat="1" applyFont="1" applyFill="1" applyBorder="1" applyAlignment="1">
      <alignment vertical="center"/>
    </xf>
    <xf numFmtId="178" fontId="48" fillId="0" borderId="78" xfId="0" applyNumberFormat="1" applyFont="1" applyFill="1" applyBorder="1" applyAlignment="1">
      <alignment vertical="center"/>
    </xf>
    <xf numFmtId="176" fontId="48" fillId="0" borderId="79" xfId="0" applyNumberFormat="1" applyFont="1" applyFill="1" applyBorder="1" applyAlignment="1">
      <alignment vertical="center"/>
    </xf>
    <xf numFmtId="178" fontId="48" fillId="0" borderId="80" xfId="0" applyNumberFormat="1" applyFont="1" applyFill="1" applyBorder="1" applyAlignment="1">
      <alignment vertical="center"/>
    </xf>
    <xf numFmtId="178" fontId="48" fillId="0" borderId="81" xfId="0" applyNumberFormat="1" applyFont="1" applyFill="1" applyBorder="1" applyAlignment="1">
      <alignment vertical="center"/>
    </xf>
    <xf numFmtId="178" fontId="48" fillId="0" borderId="79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178" fontId="48" fillId="0" borderId="82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84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8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178" fontId="52" fillId="0" borderId="87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86" xfId="0" applyNumberFormat="1" applyFont="1" applyFill="1" applyBorder="1" applyAlignment="1">
      <alignment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96" xfId="0" applyFont="1" applyFill="1" applyBorder="1" applyAlignment="1">
      <alignment horizontal="center" vertical="center"/>
    </xf>
    <xf numFmtId="0" fontId="48" fillId="0" borderId="97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58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0" xfId="0" applyFont="1" applyFill="1" applyBorder="1" applyAlignment="1">
      <alignment horizontal="left" vertical="center"/>
    </xf>
    <xf numFmtId="0" fontId="50" fillId="0" borderId="101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109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11" sqref="F11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55" t="s">
        <v>21</v>
      </c>
      <c r="G1" s="155"/>
      <c r="H1" s="155"/>
      <c r="I1" s="155"/>
      <c r="J1" s="155"/>
      <c r="K1" s="155"/>
      <c r="L1" s="155"/>
      <c r="M1" s="155"/>
      <c r="N1" s="155"/>
      <c r="O1" s="4"/>
    </row>
    <row r="2" spans="5:16" ht="45" customHeight="1">
      <c r="E2" s="5"/>
      <c r="F2" s="156" t="s">
        <v>91</v>
      </c>
      <c r="G2" s="156"/>
      <c r="H2" s="156"/>
      <c r="I2" s="156"/>
      <c r="J2" s="156"/>
      <c r="K2" s="157"/>
      <c r="L2" s="157"/>
      <c r="M2" s="157"/>
      <c r="N2" s="157"/>
      <c r="O2" s="169">
        <v>41009</v>
      </c>
      <c r="P2" s="169"/>
    </row>
    <row r="3" spans="6:17" ht="30" customHeight="1">
      <c r="F3" s="57"/>
      <c r="G3" s="57"/>
      <c r="H3" s="57"/>
      <c r="I3" s="57"/>
      <c r="J3" s="57"/>
      <c r="N3" s="58"/>
      <c r="O3" s="169" t="s">
        <v>0</v>
      </c>
      <c r="P3" s="169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67" t="s">
        <v>20</v>
      </c>
      <c r="D6" s="160"/>
      <c r="E6" s="168"/>
      <c r="F6" s="163" t="s">
        <v>80</v>
      </c>
      <c r="G6" s="168"/>
      <c r="H6" s="160" t="s">
        <v>81</v>
      </c>
      <c r="I6" s="160"/>
      <c r="J6" s="163" t="s">
        <v>82</v>
      </c>
      <c r="K6" s="164"/>
      <c r="L6" s="160" t="s">
        <v>85</v>
      </c>
      <c r="M6" s="161"/>
      <c r="P6" s="58"/>
      <c r="Q6" s="99"/>
      <c r="R6" s="99"/>
      <c r="S6" s="10"/>
    </row>
    <row r="7" spans="3:19" ht="45" customHeight="1" thickBot="1">
      <c r="C7" s="152" t="s">
        <v>19</v>
      </c>
      <c r="D7" s="153"/>
      <c r="E7" s="153"/>
      <c r="F7" s="145">
        <v>38599</v>
      </c>
      <c r="G7" s="154"/>
      <c r="H7" s="158">
        <v>33252</v>
      </c>
      <c r="I7" s="154"/>
      <c r="J7" s="145">
        <v>18068</v>
      </c>
      <c r="K7" s="146"/>
      <c r="L7" s="158">
        <f>SUM(F7:K7)</f>
        <v>89919</v>
      </c>
      <c r="M7" s="162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7"/>
      <c r="O10" s="147"/>
      <c r="P10" s="147"/>
      <c r="Q10" s="18"/>
    </row>
    <row r="11" spans="3:17" ht="49.5" customHeight="1">
      <c r="C11" s="150"/>
      <c r="D11" s="151"/>
      <c r="E11" s="151"/>
      <c r="F11" s="68" t="s">
        <v>10</v>
      </c>
      <c r="G11" s="68" t="s">
        <v>28</v>
      </c>
      <c r="H11" s="96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100" t="s">
        <v>83</v>
      </c>
      <c r="Q11" s="20"/>
    </row>
    <row r="12" spans="3:17" ht="49.5" customHeight="1">
      <c r="C12" s="101" t="s">
        <v>86</v>
      </c>
      <c r="D12" s="97"/>
      <c r="E12" s="97"/>
      <c r="F12" s="85">
        <f>SUM(F13:F15)</f>
        <v>4398</v>
      </c>
      <c r="G12" s="85">
        <f>SUM(G13:G15)</f>
        <v>2249</v>
      </c>
      <c r="H12" s="129">
        <f>SUM(H13:H15)</f>
        <v>6647</v>
      </c>
      <c r="I12" s="86">
        <v>0</v>
      </c>
      <c r="J12" s="85">
        <f aca="true" t="shared" si="0" ref="J12:O12">SUM(J13:J15)</f>
        <v>4590</v>
      </c>
      <c r="K12" s="85">
        <f t="shared" si="0"/>
        <v>2342</v>
      </c>
      <c r="L12" s="85">
        <f t="shared" si="0"/>
        <v>1858</v>
      </c>
      <c r="M12" s="85">
        <f t="shared" si="0"/>
        <v>2460</v>
      </c>
      <c r="N12" s="85">
        <f t="shared" si="0"/>
        <v>1287</v>
      </c>
      <c r="O12" s="129">
        <f t="shared" si="0"/>
        <v>12537</v>
      </c>
      <c r="P12" s="130">
        <f aca="true" t="shared" si="1" ref="P12:P17">H12+O12</f>
        <v>19184</v>
      </c>
      <c r="Q12" s="20"/>
    </row>
    <row r="13" spans="3:16" ht="49.5" customHeight="1">
      <c r="C13" s="101" t="s">
        <v>87</v>
      </c>
      <c r="D13" s="102"/>
      <c r="E13" s="102"/>
      <c r="F13" s="85">
        <v>465</v>
      </c>
      <c r="G13" s="85">
        <v>241</v>
      </c>
      <c r="H13" s="129">
        <f>SUM(F13:G13)</f>
        <v>706</v>
      </c>
      <c r="I13" s="86">
        <v>0</v>
      </c>
      <c r="J13" s="85">
        <v>404</v>
      </c>
      <c r="K13" s="85">
        <v>207</v>
      </c>
      <c r="L13" s="85">
        <v>176</v>
      </c>
      <c r="M13" s="85">
        <v>204</v>
      </c>
      <c r="N13" s="85">
        <v>133</v>
      </c>
      <c r="O13" s="129">
        <f>SUM(J13:N13)</f>
        <v>1124</v>
      </c>
      <c r="P13" s="130">
        <f t="shared" si="1"/>
        <v>1830</v>
      </c>
    </row>
    <row r="14" spans="3:16" ht="49.5" customHeight="1">
      <c r="C14" s="148" t="s">
        <v>88</v>
      </c>
      <c r="D14" s="149"/>
      <c r="E14" s="149"/>
      <c r="F14" s="85">
        <v>1795</v>
      </c>
      <c r="G14" s="85">
        <v>787</v>
      </c>
      <c r="H14" s="129">
        <f>SUM(F14:G14)</f>
        <v>2582</v>
      </c>
      <c r="I14" s="86">
        <v>0</v>
      </c>
      <c r="J14" s="85">
        <v>1542</v>
      </c>
      <c r="K14" s="85">
        <v>634</v>
      </c>
      <c r="L14" s="85">
        <v>512</v>
      </c>
      <c r="M14" s="85">
        <v>615</v>
      </c>
      <c r="N14" s="85">
        <v>340</v>
      </c>
      <c r="O14" s="129">
        <f>SUM(J14:N14)</f>
        <v>3643</v>
      </c>
      <c r="P14" s="130">
        <f t="shared" si="1"/>
        <v>6225</v>
      </c>
    </row>
    <row r="15" spans="3:16" ht="49.5" customHeight="1">
      <c r="C15" s="101" t="s">
        <v>89</v>
      </c>
      <c r="D15" s="102"/>
      <c r="E15" s="102"/>
      <c r="F15" s="85">
        <v>2138</v>
      </c>
      <c r="G15" s="85">
        <v>1221</v>
      </c>
      <c r="H15" s="129">
        <f>SUM(F15:G15)</f>
        <v>3359</v>
      </c>
      <c r="I15" s="86"/>
      <c r="J15" s="85">
        <v>2644</v>
      </c>
      <c r="K15" s="85">
        <v>1501</v>
      </c>
      <c r="L15" s="85">
        <v>1170</v>
      </c>
      <c r="M15" s="85">
        <v>1641</v>
      </c>
      <c r="N15" s="85">
        <v>814</v>
      </c>
      <c r="O15" s="129">
        <f>SUM(J15:N15)</f>
        <v>7770</v>
      </c>
      <c r="P15" s="130">
        <f t="shared" si="1"/>
        <v>11129</v>
      </c>
    </row>
    <row r="16" spans="3:16" ht="49.5" customHeight="1">
      <c r="C16" s="148" t="s">
        <v>90</v>
      </c>
      <c r="D16" s="149"/>
      <c r="E16" s="149"/>
      <c r="F16" s="85">
        <v>41</v>
      </c>
      <c r="G16" s="85">
        <v>39</v>
      </c>
      <c r="H16" s="129">
        <f>SUM(F16:G16)</f>
        <v>80</v>
      </c>
      <c r="I16" s="86">
        <v>0</v>
      </c>
      <c r="J16" s="85">
        <v>67</v>
      </c>
      <c r="K16" s="85">
        <v>36</v>
      </c>
      <c r="L16" s="85">
        <v>30</v>
      </c>
      <c r="M16" s="85">
        <v>45</v>
      </c>
      <c r="N16" s="85">
        <v>35</v>
      </c>
      <c r="O16" s="129">
        <f>SUM(J16:N16)</f>
        <v>213</v>
      </c>
      <c r="P16" s="130">
        <f t="shared" si="1"/>
        <v>293</v>
      </c>
    </row>
    <row r="17" spans="3:16" ht="49.5" customHeight="1" thickBot="1">
      <c r="C17" s="143" t="s">
        <v>14</v>
      </c>
      <c r="D17" s="144"/>
      <c r="E17" s="144"/>
      <c r="F17" s="89">
        <f>F12+F16</f>
        <v>4439</v>
      </c>
      <c r="G17" s="89">
        <f>G12+G16</f>
        <v>2288</v>
      </c>
      <c r="H17" s="89">
        <f>H12+H16</f>
        <v>6727</v>
      </c>
      <c r="I17" s="131">
        <v>0</v>
      </c>
      <c r="J17" s="89">
        <f aca="true" t="shared" si="2" ref="J17:O17">J12+J16</f>
        <v>4657</v>
      </c>
      <c r="K17" s="89">
        <f t="shared" si="2"/>
        <v>2378</v>
      </c>
      <c r="L17" s="89">
        <f t="shared" si="2"/>
        <v>1888</v>
      </c>
      <c r="M17" s="89">
        <f t="shared" si="2"/>
        <v>2505</v>
      </c>
      <c r="N17" s="89">
        <f t="shared" si="2"/>
        <v>1322</v>
      </c>
      <c r="O17" s="89">
        <f t="shared" si="2"/>
        <v>12750</v>
      </c>
      <c r="P17" s="132">
        <f t="shared" si="1"/>
        <v>19477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50"/>
      <c r="D21" s="151"/>
      <c r="E21" s="151"/>
      <c r="F21" s="173" t="s">
        <v>15</v>
      </c>
      <c r="G21" s="159"/>
      <c r="H21" s="159"/>
      <c r="I21" s="159" t="s">
        <v>16</v>
      </c>
      <c r="J21" s="159"/>
      <c r="K21" s="159"/>
      <c r="L21" s="159"/>
      <c r="M21" s="159"/>
      <c r="N21" s="159"/>
      <c r="O21" s="159"/>
      <c r="P21" s="141" t="s">
        <v>84</v>
      </c>
      <c r="Q21" s="20"/>
    </row>
    <row r="22" spans="3:17" ht="49.5" customHeight="1">
      <c r="C22" s="182"/>
      <c r="D22" s="183"/>
      <c r="E22" s="183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42"/>
      <c r="Q22" s="20"/>
    </row>
    <row r="23" spans="3:17" ht="49.5" customHeight="1">
      <c r="C23" s="95" t="s">
        <v>12</v>
      </c>
      <c r="D23" s="73"/>
      <c r="E23" s="73"/>
      <c r="F23" s="85">
        <v>1346</v>
      </c>
      <c r="G23" s="85">
        <v>1224</v>
      </c>
      <c r="H23" s="129">
        <f>SUM(F23:G23)</f>
        <v>2570</v>
      </c>
      <c r="I23" s="91"/>
      <c r="J23" s="85">
        <v>3480</v>
      </c>
      <c r="K23" s="85">
        <v>1869</v>
      </c>
      <c r="L23" s="85">
        <v>1067</v>
      </c>
      <c r="M23" s="85">
        <v>887</v>
      </c>
      <c r="N23" s="85">
        <v>353</v>
      </c>
      <c r="O23" s="129">
        <f>SUM(I23:N23)</f>
        <v>7656</v>
      </c>
      <c r="P23" s="130">
        <f>H23+O23</f>
        <v>10226</v>
      </c>
      <c r="Q23" s="20"/>
    </row>
    <row r="24" spans="3:16" ht="49.5" customHeight="1">
      <c r="C24" s="178" t="s">
        <v>13</v>
      </c>
      <c r="D24" s="179"/>
      <c r="E24" s="179"/>
      <c r="F24" s="85">
        <v>17</v>
      </c>
      <c r="G24" s="85">
        <v>20</v>
      </c>
      <c r="H24" s="129">
        <f>SUM(F24:G24)</f>
        <v>37</v>
      </c>
      <c r="I24" s="91"/>
      <c r="J24" s="85">
        <v>53</v>
      </c>
      <c r="K24" s="85">
        <v>29</v>
      </c>
      <c r="L24" s="85">
        <v>21</v>
      </c>
      <c r="M24" s="85">
        <v>14</v>
      </c>
      <c r="N24" s="85">
        <v>19</v>
      </c>
      <c r="O24" s="129">
        <f>SUM(I24:N24)</f>
        <v>136</v>
      </c>
      <c r="P24" s="130">
        <f>H24+O24</f>
        <v>173</v>
      </c>
    </row>
    <row r="25" spans="3:16" ht="49.5" customHeight="1" thickBot="1">
      <c r="C25" s="176" t="s">
        <v>14</v>
      </c>
      <c r="D25" s="177"/>
      <c r="E25" s="177"/>
      <c r="F25" s="89">
        <f>SUM(F23:F24)</f>
        <v>1363</v>
      </c>
      <c r="G25" s="89">
        <f>SUM(G23:G24)</f>
        <v>1244</v>
      </c>
      <c r="H25" s="133">
        <f>SUM(F25:G25)</f>
        <v>2607</v>
      </c>
      <c r="I25" s="134"/>
      <c r="J25" s="89">
        <f aca="true" t="shared" si="3" ref="J25:O25">SUM(J23:J24)</f>
        <v>3533</v>
      </c>
      <c r="K25" s="89">
        <f t="shared" si="3"/>
        <v>1898</v>
      </c>
      <c r="L25" s="89">
        <f t="shared" si="3"/>
        <v>1088</v>
      </c>
      <c r="M25" s="89">
        <f t="shared" si="3"/>
        <v>901</v>
      </c>
      <c r="N25" s="89">
        <f t="shared" si="3"/>
        <v>372</v>
      </c>
      <c r="O25" s="133">
        <f t="shared" si="3"/>
        <v>7792</v>
      </c>
      <c r="P25" s="132">
        <f>H25+O25</f>
        <v>10399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50"/>
      <c r="D29" s="151"/>
      <c r="E29" s="151"/>
      <c r="F29" s="173" t="s">
        <v>15</v>
      </c>
      <c r="G29" s="159"/>
      <c r="H29" s="159"/>
      <c r="I29" s="159" t="s">
        <v>16</v>
      </c>
      <c r="J29" s="159"/>
      <c r="K29" s="159"/>
      <c r="L29" s="159"/>
      <c r="M29" s="159"/>
      <c r="N29" s="159"/>
      <c r="O29" s="159"/>
      <c r="P29" s="141" t="s">
        <v>84</v>
      </c>
      <c r="Q29" s="20"/>
    </row>
    <row r="30" spans="3:17" ht="49.5" customHeight="1">
      <c r="C30" s="182"/>
      <c r="D30" s="183"/>
      <c r="E30" s="183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42"/>
      <c r="Q30" s="20"/>
    </row>
    <row r="31" spans="3:17" ht="49.5" customHeight="1">
      <c r="C31" s="95" t="s">
        <v>12</v>
      </c>
      <c r="D31" s="73"/>
      <c r="E31" s="73"/>
      <c r="F31" s="85">
        <v>15</v>
      </c>
      <c r="G31" s="85">
        <v>14</v>
      </c>
      <c r="H31" s="129">
        <f>SUM(F31:G31)</f>
        <v>29</v>
      </c>
      <c r="I31" s="91"/>
      <c r="J31" s="85">
        <v>1149</v>
      </c>
      <c r="K31" s="85">
        <v>733</v>
      </c>
      <c r="L31" s="85">
        <v>515</v>
      </c>
      <c r="M31" s="85">
        <v>562</v>
      </c>
      <c r="N31" s="85">
        <v>251</v>
      </c>
      <c r="O31" s="129">
        <f>SUM(I31:N31)</f>
        <v>3210</v>
      </c>
      <c r="P31" s="130">
        <f>H31+O31</f>
        <v>3239</v>
      </c>
      <c r="Q31" s="20"/>
    </row>
    <row r="32" spans="3:16" ht="49.5" customHeight="1">
      <c r="C32" s="178" t="s">
        <v>13</v>
      </c>
      <c r="D32" s="179"/>
      <c r="E32" s="179"/>
      <c r="F32" s="85">
        <v>0</v>
      </c>
      <c r="G32" s="85">
        <v>0</v>
      </c>
      <c r="H32" s="129">
        <f>SUM(F32:G32)</f>
        <v>0</v>
      </c>
      <c r="I32" s="91"/>
      <c r="J32" s="85">
        <v>11</v>
      </c>
      <c r="K32" s="85">
        <v>4</v>
      </c>
      <c r="L32" s="85">
        <v>5</v>
      </c>
      <c r="M32" s="85">
        <v>9</v>
      </c>
      <c r="N32" s="85">
        <v>4</v>
      </c>
      <c r="O32" s="129">
        <f>SUM(I32:N32)</f>
        <v>33</v>
      </c>
      <c r="P32" s="130">
        <f>H32+O32</f>
        <v>33</v>
      </c>
    </row>
    <row r="33" spans="3:16" ht="49.5" customHeight="1" thickBot="1">
      <c r="C33" s="176" t="s">
        <v>14</v>
      </c>
      <c r="D33" s="177"/>
      <c r="E33" s="177"/>
      <c r="F33" s="89">
        <f>SUM(F31:F32)</f>
        <v>15</v>
      </c>
      <c r="G33" s="89">
        <f>SUM(G31:G32)</f>
        <v>14</v>
      </c>
      <c r="H33" s="133">
        <f>SUM(F33:G33)</f>
        <v>29</v>
      </c>
      <c r="I33" s="134"/>
      <c r="J33" s="89">
        <f>SUM(J31:J32)</f>
        <v>1160</v>
      </c>
      <c r="K33" s="89">
        <f>SUM(K31:K32)</f>
        <v>737</v>
      </c>
      <c r="L33" s="89">
        <f>SUM(L31:L32)</f>
        <v>520</v>
      </c>
      <c r="M33" s="89">
        <f>SUM(M31:M32)</f>
        <v>571</v>
      </c>
      <c r="N33" s="89">
        <f>SUM(N31:N32)</f>
        <v>255</v>
      </c>
      <c r="O33" s="133">
        <f>SUM(I33:N33)</f>
        <v>3243</v>
      </c>
      <c r="P33" s="132">
        <f>H33+O33</f>
        <v>3272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50"/>
      <c r="D37" s="151"/>
      <c r="E37" s="151"/>
      <c r="F37" s="173" t="s">
        <v>15</v>
      </c>
      <c r="G37" s="159"/>
      <c r="H37" s="159"/>
      <c r="I37" s="159" t="s">
        <v>16</v>
      </c>
      <c r="J37" s="159"/>
      <c r="K37" s="159"/>
      <c r="L37" s="159"/>
      <c r="M37" s="159"/>
      <c r="N37" s="172"/>
      <c r="O37" s="170" t="s">
        <v>84</v>
      </c>
      <c r="P37" s="20"/>
      <c r="Q37" s="20"/>
    </row>
    <row r="38" spans="3:17" ht="49.5" customHeight="1" thickBot="1">
      <c r="C38" s="180"/>
      <c r="D38" s="181"/>
      <c r="E38" s="181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71"/>
      <c r="P38" s="20"/>
      <c r="Q38" s="20"/>
    </row>
    <row r="39" spans="3:17" ht="49.5" customHeight="1">
      <c r="C39" s="98" t="s">
        <v>17</v>
      </c>
      <c r="D39" s="68"/>
      <c r="E39" s="68"/>
      <c r="F39" s="135">
        <f>SUM(F40:F41)</f>
        <v>0</v>
      </c>
      <c r="G39" s="135">
        <f>SUM(G40:G41)</f>
        <v>0</v>
      </c>
      <c r="H39" s="136">
        <f aca="true" t="shared" si="4" ref="H39:H51">SUM(F39:G39)</f>
        <v>0</v>
      </c>
      <c r="I39" s="137">
        <f>SUM(I40:I41)</f>
        <v>3</v>
      </c>
      <c r="J39" s="135">
        <f>SUM(J40:J41)</f>
        <v>8</v>
      </c>
      <c r="K39" s="135">
        <f>SUM(K40:K41)</f>
        <v>201</v>
      </c>
      <c r="L39" s="135">
        <f>SUM(L40:L41)</f>
        <v>533</v>
      </c>
      <c r="M39" s="135">
        <f>SUM(M40:M41)</f>
        <v>318</v>
      </c>
      <c r="N39" s="136">
        <f aca="true" t="shared" si="5" ref="N39:N47">SUM(I39:M39)</f>
        <v>1063</v>
      </c>
      <c r="O39" s="138">
        <f>H39+N39</f>
        <v>1063</v>
      </c>
      <c r="P39" s="20"/>
      <c r="Q39" s="20"/>
    </row>
    <row r="40" spans="3:15" ht="49.5" customHeight="1">
      <c r="C40" s="178" t="s">
        <v>12</v>
      </c>
      <c r="D40" s="179"/>
      <c r="E40" s="179"/>
      <c r="F40" s="85">
        <v>0</v>
      </c>
      <c r="G40" s="85">
        <v>0</v>
      </c>
      <c r="H40" s="129">
        <f t="shared" si="4"/>
        <v>0</v>
      </c>
      <c r="I40" s="92">
        <v>3</v>
      </c>
      <c r="J40" s="85">
        <v>8</v>
      </c>
      <c r="K40" s="85">
        <v>200</v>
      </c>
      <c r="L40" s="85">
        <v>532</v>
      </c>
      <c r="M40" s="85">
        <v>316</v>
      </c>
      <c r="N40" s="129">
        <f>SUM(I40:M40)</f>
        <v>1059</v>
      </c>
      <c r="O40" s="130">
        <f aca="true" t="shared" si="6" ref="O40:O50">H40+N40</f>
        <v>1059</v>
      </c>
    </row>
    <row r="41" spans="3:15" ht="49.5" customHeight="1" thickBot="1">
      <c r="C41" s="176" t="s">
        <v>13</v>
      </c>
      <c r="D41" s="177"/>
      <c r="E41" s="177"/>
      <c r="F41" s="89">
        <v>0</v>
      </c>
      <c r="G41" s="89">
        <v>0</v>
      </c>
      <c r="H41" s="133">
        <f t="shared" si="4"/>
        <v>0</v>
      </c>
      <c r="I41" s="93">
        <v>0</v>
      </c>
      <c r="J41" s="89">
        <v>0</v>
      </c>
      <c r="K41" s="89">
        <v>1</v>
      </c>
      <c r="L41" s="89">
        <v>1</v>
      </c>
      <c r="M41" s="89">
        <v>2</v>
      </c>
      <c r="N41" s="133">
        <f t="shared" si="5"/>
        <v>4</v>
      </c>
      <c r="O41" s="132">
        <f t="shared" si="6"/>
        <v>4</v>
      </c>
    </row>
    <row r="42" spans="3:15" ht="49.5" customHeight="1">
      <c r="C42" s="165" t="s">
        <v>30</v>
      </c>
      <c r="D42" s="166"/>
      <c r="E42" s="166"/>
      <c r="F42" s="135">
        <f>SUM(F43:F44)</f>
        <v>0</v>
      </c>
      <c r="G42" s="135">
        <f>SUM(G43:G44)</f>
        <v>0</v>
      </c>
      <c r="H42" s="136">
        <f t="shared" si="4"/>
        <v>0</v>
      </c>
      <c r="I42" s="137">
        <f>SUM(I43:I44)</f>
        <v>138</v>
      </c>
      <c r="J42" s="135">
        <f>SUM(J43:J44)</f>
        <v>115</v>
      </c>
      <c r="K42" s="135">
        <f>SUM(K43:K44)</f>
        <v>155</v>
      </c>
      <c r="L42" s="135">
        <f>SUM(L43:L44)</f>
        <v>222</v>
      </c>
      <c r="M42" s="135">
        <f>SUM(M43:M44)</f>
        <v>93</v>
      </c>
      <c r="N42" s="129">
        <f t="shared" si="5"/>
        <v>723</v>
      </c>
      <c r="O42" s="138">
        <f t="shared" si="6"/>
        <v>723</v>
      </c>
    </row>
    <row r="43" spans="3:15" ht="49.5" customHeight="1">
      <c r="C43" s="178" t="s">
        <v>12</v>
      </c>
      <c r="D43" s="179"/>
      <c r="E43" s="179"/>
      <c r="F43" s="85">
        <v>0</v>
      </c>
      <c r="G43" s="85">
        <v>0</v>
      </c>
      <c r="H43" s="129">
        <f t="shared" si="4"/>
        <v>0</v>
      </c>
      <c r="I43" s="92">
        <v>137</v>
      </c>
      <c r="J43" s="85">
        <v>115</v>
      </c>
      <c r="K43" s="85">
        <v>153</v>
      </c>
      <c r="L43" s="85">
        <v>217</v>
      </c>
      <c r="M43" s="85">
        <v>90</v>
      </c>
      <c r="N43" s="129">
        <f t="shared" si="5"/>
        <v>712</v>
      </c>
      <c r="O43" s="130">
        <f t="shared" si="6"/>
        <v>712</v>
      </c>
    </row>
    <row r="44" spans="3:15" ht="49.5" customHeight="1" thickBot="1">
      <c r="C44" s="176" t="s">
        <v>13</v>
      </c>
      <c r="D44" s="177"/>
      <c r="E44" s="177"/>
      <c r="F44" s="89">
        <v>0</v>
      </c>
      <c r="G44" s="89">
        <v>0</v>
      </c>
      <c r="H44" s="133">
        <f t="shared" si="4"/>
        <v>0</v>
      </c>
      <c r="I44" s="93">
        <v>1</v>
      </c>
      <c r="J44" s="89">
        <v>0</v>
      </c>
      <c r="K44" s="89">
        <v>2</v>
      </c>
      <c r="L44" s="89">
        <v>5</v>
      </c>
      <c r="M44" s="89">
        <v>3</v>
      </c>
      <c r="N44" s="133">
        <f t="shared" si="5"/>
        <v>11</v>
      </c>
      <c r="O44" s="132">
        <f t="shared" si="6"/>
        <v>11</v>
      </c>
    </row>
    <row r="45" spans="3:15" ht="49.5" customHeight="1">
      <c r="C45" s="165" t="s">
        <v>18</v>
      </c>
      <c r="D45" s="166"/>
      <c r="E45" s="166"/>
      <c r="F45" s="135">
        <f>SUM(F46:F47)</f>
        <v>0</v>
      </c>
      <c r="G45" s="135">
        <f>SUM(G46:G47)</f>
        <v>0</v>
      </c>
      <c r="H45" s="136">
        <f t="shared" si="4"/>
        <v>0</v>
      </c>
      <c r="I45" s="137">
        <f>SUM(I46:I47)</f>
        <v>0</v>
      </c>
      <c r="J45" s="135">
        <f>SUM(J46:J47)</f>
        <v>1</v>
      </c>
      <c r="K45" s="135">
        <f>SUM(K46:K47)</f>
        <v>6</v>
      </c>
      <c r="L45" s="135">
        <f>SUM(L46:L47)</f>
        <v>14</v>
      </c>
      <c r="M45" s="135">
        <f>SUM(M46:M47)</f>
        <v>9</v>
      </c>
      <c r="N45" s="136">
        <f>SUM(I45:M45)</f>
        <v>30</v>
      </c>
      <c r="O45" s="138">
        <f t="shared" si="6"/>
        <v>30</v>
      </c>
    </row>
    <row r="46" spans="3:15" ht="49.5" customHeight="1">
      <c r="C46" s="178" t="s">
        <v>12</v>
      </c>
      <c r="D46" s="179"/>
      <c r="E46" s="179"/>
      <c r="F46" s="85">
        <v>0</v>
      </c>
      <c r="G46" s="85">
        <v>0</v>
      </c>
      <c r="H46" s="129">
        <f t="shared" si="4"/>
        <v>0</v>
      </c>
      <c r="I46" s="92">
        <v>0</v>
      </c>
      <c r="J46" s="85">
        <v>1</v>
      </c>
      <c r="K46" s="85">
        <v>6</v>
      </c>
      <c r="L46" s="85">
        <v>14</v>
      </c>
      <c r="M46" s="85">
        <v>9</v>
      </c>
      <c r="N46" s="129">
        <f t="shared" si="5"/>
        <v>30</v>
      </c>
      <c r="O46" s="130">
        <f>H46+N46</f>
        <v>30</v>
      </c>
    </row>
    <row r="47" spans="3:15" ht="49.5" customHeight="1" thickBot="1">
      <c r="C47" s="176" t="s">
        <v>13</v>
      </c>
      <c r="D47" s="177"/>
      <c r="E47" s="177"/>
      <c r="F47" s="89">
        <v>0</v>
      </c>
      <c r="G47" s="89">
        <v>0</v>
      </c>
      <c r="H47" s="133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33">
        <f t="shared" si="5"/>
        <v>0</v>
      </c>
      <c r="O47" s="132">
        <f t="shared" si="6"/>
        <v>0</v>
      </c>
    </row>
    <row r="48" spans="3:15" ht="49.5" customHeight="1">
      <c r="C48" s="165" t="s">
        <v>76</v>
      </c>
      <c r="D48" s="166"/>
      <c r="E48" s="166"/>
      <c r="F48" s="135">
        <f>SUM(F49:F50)</f>
        <v>0</v>
      </c>
      <c r="G48" s="135">
        <f>SUM(G49:G50)</f>
        <v>0</v>
      </c>
      <c r="H48" s="136">
        <f>SUM(F48:G48)</f>
        <v>0</v>
      </c>
      <c r="I48" s="137">
        <f>SUM(I49:I50)</f>
        <v>6</v>
      </c>
      <c r="J48" s="135">
        <f>SUM(J49:J50)</f>
        <v>12</v>
      </c>
      <c r="K48" s="135">
        <f>SUM(K49:K50)</f>
        <v>40</v>
      </c>
      <c r="L48" s="135">
        <f>SUM(L49:L50)</f>
        <v>149</v>
      </c>
      <c r="M48" s="135">
        <f>SUM(M49:M50)</f>
        <v>118</v>
      </c>
      <c r="N48" s="136">
        <f>SUM(I48:M48)</f>
        <v>325</v>
      </c>
      <c r="O48" s="138">
        <f>H48+N48</f>
        <v>325</v>
      </c>
    </row>
    <row r="49" spans="3:15" ht="49.5" customHeight="1">
      <c r="C49" s="178" t="s">
        <v>12</v>
      </c>
      <c r="D49" s="179"/>
      <c r="E49" s="179"/>
      <c r="F49" s="85">
        <v>0</v>
      </c>
      <c r="G49" s="85">
        <v>0</v>
      </c>
      <c r="H49" s="129">
        <f t="shared" si="4"/>
        <v>0</v>
      </c>
      <c r="I49" s="92">
        <v>6</v>
      </c>
      <c r="J49" s="85">
        <v>12</v>
      </c>
      <c r="K49" s="85">
        <v>40</v>
      </c>
      <c r="L49" s="85">
        <v>145</v>
      </c>
      <c r="M49" s="85">
        <v>116</v>
      </c>
      <c r="N49" s="129">
        <f>SUM(I49:M49)</f>
        <v>319</v>
      </c>
      <c r="O49" s="130">
        <f t="shared" si="6"/>
        <v>319</v>
      </c>
    </row>
    <row r="50" spans="3:15" ht="49.5" customHeight="1" thickBot="1">
      <c r="C50" s="176" t="s">
        <v>13</v>
      </c>
      <c r="D50" s="177"/>
      <c r="E50" s="177"/>
      <c r="F50" s="89">
        <v>0</v>
      </c>
      <c r="G50" s="89">
        <v>0</v>
      </c>
      <c r="H50" s="133">
        <f t="shared" si="4"/>
        <v>0</v>
      </c>
      <c r="I50" s="93">
        <v>0</v>
      </c>
      <c r="J50" s="89">
        <v>0</v>
      </c>
      <c r="K50" s="89">
        <v>0</v>
      </c>
      <c r="L50" s="89">
        <v>4</v>
      </c>
      <c r="M50" s="89">
        <v>2</v>
      </c>
      <c r="N50" s="133">
        <f>SUM(I50:M50)</f>
        <v>6</v>
      </c>
      <c r="O50" s="132">
        <f t="shared" si="6"/>
        <v>6</v>
      </c>
    </row>
    <row r="51" spans="3:15" ht="49.5" customHeight="1" thickBot="1">
      <c r="C51" s="174" t="s">
        <v>14</v>
      </c>
      <c r="D51" s="175"/>
      <c r="E51" s="175"/>
      <c r="F51" s="90">
        <v>0</v>
      </c>
      <c r="G51" s="90">
        <v>0</v>
      </c>
      <c r="H51" s="139">
        <f t="shared" si="4"/>
        <v>0</v>
      </c>
      <c r="I51" s="94">
        <v>147</v>
      </c>
      <c r="J51" s="90">
        <v>134</v>
      </c>
      <c r="K51" s="90">
        <v>400</v>
      </c>
      <c r="L51" s="90">
        <v>911</v>
      </c>
      <c r="M51" s="90">
        <v>537</v>
      </c>
      <c r="N51" s="139">
        <f>SUM(I51:M51)</f>
        <v>2129</v>
      </c>
      <c r="O51" s="140">
        <f>H51+N51</f>
        <v>2129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F46" sqref="F46"/>
      <selection pane="bottomLeft" activeCell="O3" sqref="O3:P3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103"/>
      <c r="O1" s="4"/>
    </row>
    <row r="2" spans="5:16" ht="30" customHeight="1">
      <c r="E2" s="5"/>
      <c r="G2" s="156" t="s">
        <v>92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5">
        <f>SUM(F11,F17,F20,F25,F29,F30)</f>
        <v>2909</v>
      </c>
      <c r="G10" s="105">
        <f>SUM(G11,G17,G20,G25,G29,G30)</f>
        <v>2778</v>
      </c>
      <c r="H10" s="106">
        <f>SUM(F10:G10)</f>
        <v>5687</v>
      </c>
      <c r="I10" s="107"/>
      <c r="J10" s="105">
        <f>SUM(J11,J17,J20,J25,J29,J30)</f>
        <v>10211</v>
      </c>
      <c r="K10" s="105">
        <f>SUM(K11,K17,K20,K25,K29,K30)</f>
        <v>6019</v>
      </c>
      <c r="L10" s="105">
        <f>SUM(L11,L17,L20,L25,L29,L30)</f>
        <v>3519</v>
      </c>
      <c r="M10" s="105">
        <f>SUM(M11,M17,M20,M25,M29,M30)</f>
        <v>3035</v>
      </c>
      <c r="N10" s="105">
        <f>SUM(N11,N17,N20,N25,N29,N30)</f>
        <v>1416</v>
      </c>
      <c r="O10" s="106">
        <f>SUM(I10:N10)</f>
        <v>24200</v>
      </c>
      <c r="P10" s="108">
        <f>SUM(O10,H10)</f>
        <v>29887</v>
      </c>
      <c r="Q10" s="20"/>
    </row>
    <row r="11" spans="3:16" ht="30" customHeight="1">
      <c r="C11" s="28"/>
      <c r="D11" s="29" t="s">
        <v>38</v>
      </c>
      <c r="E11" s="30"/>
      <c r="F11" s="109">
        <f>SUM(F12:F16)</f>
        <v>180</v>
      </c>
      <c r="G11" s="109">
        <f>SUM(G12:G16)</f>
        <v>223</v>
      </c>
      <c r="H11" s="110">
        <f aca="true" t="shared" si="0" ref="H11:H74">SUM(F11:G11)</f>
        <v>403</v>
      </c>
      <c r="I11" s="111"/>
      <c r="J11" s="109">
        <f>SUM(J12:J16)</f>
        <v>2650</v>
      </c>
      <c r="K11" s="109">
        <f>SUM(K12:K16)</f>
        <v>1510</v>
      </c>
      <c r="L11" s="109">
        <f>SUM(L12:L16)</f>
        <v>929</v>
      </c>
      <c r="M11" s="109">
        <f>SUM(M12:M16)</f>
        <v>913</v>
      </c>
      <c r="N11" s="109">
        <f>SUM(N12:N16)</f>
        <v>558</v>
      </c>
      <c r="O11" s="110">
        <f aca="true" t="shared" si="1" ref="O11:O74">SUM(I11:N11)</f>
        <v>6560</v>
      </c>
      <c r="P11" s="112">
        <f aca="true" t="shared" si="2" ref="P11:P74">SUM(O11,H11)</f>
        <v>6963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10">
        <f>SUM(F12:G12)</f>
        <v>0</v>
      </c>
      <c r="I12" s="83"/>
      <c r="J12" s="52">
        <v>1251</v>
      </c>
      <c r="K12" s="52">
        <v>535</v>
      </c>
      <c r="L12" s="52">
        <v>268</v>
      </c>
      <c r="M12" s="52">
        <v>249</v>
      </c>
      <c r="N12" s="52">
        <v>134</v>
      </c>
      <c r="O12" s="110">
        <f t="shared" si="1"/>
        <v>2437</v>
      </c>
      <c r="P12" s="112">
        <f t="shared" si="2"/>
        <v>2437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10">
        <f>SUM(F13:G13)</f>
        <v>0</v>
      </c>
      <c r="I13" s="83"/>
      <c r="J13" s="52">
        <v>2</v>
      </c>
      <c r="K13" s="52">
        <v>7</v>
      </c>
      <c r="L13" s="52">
        <v>16</v>
      </c>
      <c r="M13" s="52">
        <v>39</v>
      </c>
      <c r="N13" s="52">
        <v>58</v>
      </c>
      <c r="O13" s="110">
        <f t="shared" si="1"/>
        <v>122</v>
      </c>
      <c r="P13" s="112">
        <f t="shared" si="2"/>
        <v>122</v>
      </c>
    </row>
    <row r="14" spans="3:16" ht="30" customHeight="1">
      <c r="C14" s="28"/>
      <c r="D14" s="29"/>
      <c r="E14" s="31" t="s">
        <v>41</v>
      </c>
      <c r="F14" s="52">
        <v>54</v>
      </c>
      <c r="G14" s="52">
        <v>72</v>
      </c>
      <c r="H14" s="110">
        <f t="shared" si="0"/>
        <v>126</v>
      </c>
      <c r="I14" s="83"/>
      <c r="J14" s="52">
        <v>254</v>
      </c>
      <c r="K14" s="52">
        <v>153</v>
      </c>
      <c r="L14" s="52">
        <v>108</v>
      </c>
      <c r="M14" s="52">
        <v>127</v>
      </c>
      <c r="N14" s="52">
        <v>108</v>
      </c>
      <c r="O14" s="110">
        <f t="shared" si="1"/>
        <v>750</v>
      </c>
      <c r="P14" s="112">
        <f t="shared" si="2"/>
        <v>876</v>
      </c>
    </row>
    <row r="15" spans="3:16" ht="30" customHeight="1">
      <c r="C15" s="28"/>
      <c r="D15" s="29"/>
      <c r="E15" s="31" t="s">
        <v>42</v>
      </c>
      <c r="F15" s="52">
        <v>48</v>
      </c>
      <c r="G15" s="52">
        <v>71</v>
      </c>
      <c r="H15" s="110">
        <f t="shared" si="0"/>
        <v>119</v>
      </c>
      <c r="I15" s="83"/>
      <c r="J15" s="52">
        <v>169</v>
      </c>
      <c r="K15" s="52">
        <v>110</v>
      </c>
      <c r="L15" s="52">
        <v>67</v>
      </c>
      <c r="M15" s="52">
        <v>50</v>
      </c>
      <c r="N15" s="52">
        <v>32</v>
      </c>
      <c r="O15" s="110">
        <f t="shared" si="1"/>
        <v>428</v>
      </c>
      <c r="P15" s="112">
        <f t="shared" si="2"/>
        <v>547</v>
      </c>
    </row>
    <row r="16" spans="3:16" ht="30" customHeight="1">
      <c r="C16" s="28"/>
      <c r="D16" s="29"/>
      <c r="E16" s="31" t="s">
        <v>43</v>
      </c>
      <c r="F16" s="52">
        <v>78</v>
      </c>
      <c r="G16" s="52">
        <v>80</v>
      </c>
      <c r="H16" s="110">
        <f t="shared" si="0"/>
        <v>158</v>
      </c>
      <c r="I16" s="83"/>
      <c r="J16" s="52">
        <v>974</v>
      </c>
      <c r="K16" s="52">
        <v>705</v>
      </c>
      <c r="L16" s="52">
        <v>470</v>
      </c>
      <c r="M16" s="52">
        <v>448</v>
      </c>
      <c r="N16" s="52">
        <v>226</v>
      </c>
      <c r="O16" s="110">
        <f t="shared" si="1"/>
        <v>2823</v>
      </c>
      <c r="P16" s="112">
        <f t="shared" si="2"/>
        <v>2981</v>
      </c>
    </row>
    <row r="17" spans="3:16" ht="30" customHeight="1">
      <c r="C17" s="28"/>
      <c r="D17" s="32" t="s">
        <v>44</v>
      </c>
      <c r="E17" s="33"/>
      <c r="F17" s="109">
        <f>SUM(F18:F19)</f>
        <v>348</v>
      </c>
      <c r="G17" s="109">
        <f>SUM(G18:G19)</f>
        <v>286</v>
      </c>
      <c r="H17" s="110">
        <f t="shared" si="0"/>
        <v>634</v>
      </c>
      <c r="I17" s="111"/>
      <c r="J17" s="109">
        <f>SUM(J18:J19)</f>
        <v>2164</v>
      </c>
      <c r="K17" s="109">
        <f>SUM(K18:K19)</f>
        <v>1175</v>
      </c>
      <c r="L17" s="109">
        <f>SUM(L18:L19)</f>
        <v>603</v>
      </c>
      <c r="M17" s="109">
        <f>SUM(M18:M19)</f>
        <v>472</v>
      </c>
      <c r="N17" s="109">
        <f>SUM(N18:N19)</f>
        <v>158</v>
      </c>
      <c r="O17" s="110">
        <f t="shared" si="1"/>
        <v>4572</v>
      </c>
      <c r="P17" s="112">
        <f t="shared" si="2"/>
        <v>5206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10">
        <f t="shared" si="0"/>
        <v>0</v>
      </c>
      <c r="I18" s="83"/>
      <c r="J18" s="52">
        <v>1684</v>
      </c>
      <c r="K18" s="52">
        <v>926</v>
      </c>
      <c r="L18" s="52">
        <v>481</v>
      </c>
      <c r="M18" s="52">
        <v>395</v>
      </c>
      <c r="N18" s="52">
        <v>146</v>
      </c>
      <c r="O18" s="110">
        <f t="shared" si="1"/>
        <v>3632</v>
      </c>
      <c r="P18" s="112">
        <f t="shared" si="2"/>
        <v>3632</v>
      </c>
    </row>
    <row r="19" spans="3:16" ht="30" customHeight="1">
      <c r="C19" s="28"/>
      <c r="D19" s="29"/>
      <c r="E19" s="31" t="s">
        <v>46</v>
      </c>
      <c r="F19" s="52">
        <v>348</v>
      </c>
      <c r="G19" s="52">
        <v>286</v>
      </c>
      <c r="H19" s="110">
        <f t="shared" si="0"/>
        <v>634</v>
      </c>
      <c r="I19" s="83"/>
      <c r="J19" s="52">
        <v>480</v>
      </c>
      <c r="K19" s="52">
        <v>249</v>
      </c>
      <c r="L19" s="52">
        <v>122</v>
      </c>
      <c r="M19" s="52">
        <v>77</v>
      </c>
      <c r="N19" s="52">
        <v>12</v>
      </c>
      <c r="O19" s="110">
        <f t="shared" si="1"/>
        <v>940</v>
      </c>
      <c r="P19" s="112">
        <f t="shared" si="2"/>
        <v>1574</v>
      </c>
    </row>
    <row r="20" spans="3:16" ht="30" customHeight="1">
      <c r="C20" s="28"/>
      <c r="D20" s="32" t="s">
        <v>47</v>
      </c>
      <c r="E20" s="33"/>
      <c r="F20" s="109">
        <f>SUM(F21:F24)</f>
        <v>6</v>
      </c>
      <c r="G20" s="109">
        <f>SUM(G21:G24)</f>
        <v>9</v>
      </c>
      <c r="H20" s="110">
        <f t="shared" si="0"/>
        <v>15</v>
      </c>
      <c r="I20" s="111"/>
      <c r="J20" s="109">
        <f>SUM(J21:J24)</f>
        <v>149</v>
      </c>
      <c r="K20" s="109">
        <f>SUM(K21:K24)</f>
        <v>119</v>
      </c>
      <c r="L20" s="109">
        <f>SUM(L21:L24)</f>
        <v>147</v>
      </c>
      <c r="M20" s="109">
        <f>SUM(M21:M24)</f>
        <v>145</v>
      </c>
      <c r="N20" s="109">
        <f>SUM(N21:N24)</f>
        <v>61</v>
      </c>
      <c r="O20" s="110">
        <f t="shared" si="1"/>
        <v>621</v>
      </c>
      <c r="P20" s="112">
        <f t="shared" si="2"/>
        <v>636</v>
      </c>
    </row>
    <row r="21" spans="3:16" ht="30" customHeight="1">
      <c r="C21" s="28"/>
      <c r="D21" s="29"/>
      <c r="E21" s="31" t="s">
        <v>48</v>
      </c>
      <c r="F21" s="52">
        <v>5</v>
      </c>
      <c r="G21" s="52">
        <v>6</v>
      </c>
      <c r="H21" s="110">
        <f t="shared" si="0"/>
        <v>11</v>
      </c>
      <c r="I21" s="83"/>
      <c r="J21" s="52">
        <v>118</v>
      </c>
      <c r="K21" s="52">
        <v>105</v>
      </c>
      <c r="L21" s="52">
        <v>137</v>
      </c>
      <c r="M21" s="52">
        <v>133</v>
      </c>
      <c r="N21" s="52">
        <v>56</v>
      </c>
      <c r="O21" s="110">
        <f t="shared" si="1"/>
        <v>549</v>
      </c>
      <c r="P21" s="112">
        <f t="shared" si="2"/>
        <v>560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3</v>
      </c>
      <c r="H22" s="110">
        <f t="shared" si="0"/>
        <v>4</v>
      </c>
      <c r="I22" s="83"/>
      <c r="J22" s="52">
        <v>31</v>
      </c>
      <c r="K22" s="52">
        <v>14</v>
      </c>
      <c r="L22" s="52">
        <v>10</v>
      </c>
      <c r="M22" s="52">
        <v>12</v>
      </c>
      <c r="N22" s="52">
        <v>5</v>
      </c>
      <c r="O22" s="110">
        <f t="shared" si="1"/>
        <v>72</v>
      </c>
      <c r="P22" s="112">
        <f t="shared" si="2"/>
        <v>76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10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10">
        <f t="shared" si="1"/>
        <v>0</v>
      </c>
      <c r="P23" s="112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10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0">
        <f t="shared" si="1"/>
        <v>0</v>
      </c>
      <c r="P24" s="112">
        <f t="shared" si="2"/>
        <v>0</v>
      </c>
    </row>
    <row r="25" spans="3:16" ht="30" customHeight="1">
      <c r="C25" s="28"/>
      <c r="D25" s="32" t="s">
        <v>51</v>
      </c>
      <c r="E25" s="33"/>
      <c r="F25" s="109">
        <f>SUM(F26:F28)</f>
        <v>1061</v>
      </c>
      <c r="G25" s="109">
        <f>SUM(G26:G28)</f>
        <v>1045</v>
      </c>
      <c r="H25" s="110">
        <f t="shared" si="0"/>
        <v>2106</v>
      </c>
      <c r="I25" s="111"/>
      <c r="J25" s="109">
        <f>SUM(J26:J28)</f>
        <v>1828</v>
      </c>
      <c r="K25" s="109">
        <f>SUM(K26:K28)</f>
        <v>1412</v>
      </c>
      <c r="L25" s="109">
        <f>SUM(L26:L28)</f>
        <v>817</v>
      </c>
      <c r="M25" s="109">
        <f>SUM(M26:M28)</f>
        <v>650</v>
      </c>
      <c r="N25" s="109">
        <f>SUM(N26:N28)</f>
        <v>283</v>
      </c>
      <c r="O25" s="110">
        <f t="shared" si="1"/>
        <v>4990</v>
      </c>
      <c r="P25" s="112">
        <f t="shared" si="2"/>
        <v>7096</v>
      </c>
    </row>
    <row r="26" spans="3:16" ht="30" customHeight="1">
      <c r="C26" s="28"/>
      <c r="D26" s="29"/>
      <c r="E26" s="34" t="s">
        <v>52</v>
      </c>
      <c r="F26" s="52">
        <v>1008</v>
      </c>
      <c r="G26" s="52">
        <v>1020</v>
      </c>
      <c r="H26" s="110">
        <f t="shared" si="0"/>
        <v>2028</v>
      </c>
      <c r="I26" s="83"/>
      <c r="J26" s="52">
        <v>1765</v>
      </c>
      <c r="K26" s="52">
        <v>1386</v>
      </c>
      <c r="L26" s="52">
        <v>800</v>
      </c>
      <c r="M26" s="52">
        <v>640</v>
      </c>
      <c r="N26" s="52">
        <v>275</v>
      </c>
      <c r="O26" s="110">
        <f t="shared" si="1"/>
        <v>4866</v>
      </c>
      <c r="P26" s="112">
        <f t="shared" si="2"/>
        <v>6894</v>
      </c>
    </row>
    <row r="27" spans="3:16" ht="30" customHeight="1">
      <c r="C27" s="28"/>
      <c r="D27" s="29"/>
      <c r="E27" s="34" t="s">
        <v>53</v>
      </c>
      <c r="F27" s="52">
        <v>28</v>
      </c>
      <c r="G27" s="52">
        <v>16</v>
      </c>
      <c r="H27" s="110">
        <f t="shared" si="0"/>
        <v>44</v>
      </c>
      <c r="I27" s="83"/>
      <c r="J27" s="52">
        <v>31</v>
      </c>
      <c r="K27" s="52">
        <v>15</v>
      </c>
      <c r="L27" s="52">
        <v>10</v>
      </c>
      <c r="M27" s="52">
        <v>1</v>
      </c>
      <c r="N27" s="52">
        <v>3</v>
      </c>
      <c r="O27" s="110">
        <f t="shared" si="1"/>
        <v>60</v>
      </c>
      <c r="P27" s="112">
        <f t="shared" si="2"/>
        <v>104</v>
      </c>
    </row>
    <row r="28" spans="3:16" ht="30" customHeight="1">
      <c r="C28" s="28"/>
      <c r="D28" s="29"/>
      <c r="E28" s="34" t="s">
        <v>54</v>
      </c>
      <c r="F28" s="52">
        <v>25</v>
      </c>
      <c r="G28" s="52">
        <v>9</v>
      </c>
      <c r="H28" s="110">
        <f t="shared" si="0"/>
        <v>34</v>
      </c>
      <c r="I28" s="83"/>
      <c r="J28" s="52">
        <v>32</v>
      </c>
      <c r="K28" s="52">
        <v>11</v>
      </c>
      <c r="L28" s="52">
        <v>7</v>
      </c>
      <c r="M28" s="52">
        <v>9</v>
      </c>
      <c r="N28" s="52">
        <v>5</v>
      </c>
      <c r="O28" s="110">
        <f t="shared" si="1"/>
        <v>64</v>
      </c>
      <c r="P28" s="112">
        <f t="shared" si="2"/>
        <v>98</v>
      </c>
    </row>
    <row r="29" spans="3:16" ht="30" customHeight="1">
      <c r="C29" s="28"/>
      <c r="D29" s="36" t="s">
        <v>55</v>
      </c>
      <c r="E29" s="37"/>
      <c r="F29" s="52">
        <v>22</v>
      </c>
      <c r="G29" s="52">
        <v>18</v>
      </c>
      <c r="H29" s="110">
        <f t="shared" si="0"/>
        <v>40</v>
      </c>
      <c r="I29" s="83"/>
      <c r="J29" s="52">
        <v>81</v>
      </c>
      <c r="K29" s="52">
        <v>54</v>
      </c>
      <c r="L29" s="52">
        <v>57</v>
      </c>
      <c r="M29" s="52">
        <v>61</v>
      </c>
      <c r="N29" s="52">
        <v>16</v>
      </c>
      <c r="O29" s="110">
        <f t="shared" si="1"/>
        <v>269</v>
      </c>
      <c r="P29" s="112">
        <f t="shared" si="2"/>
        <v>309</v>
      </c>
    </row>
    <row r="30" spans="3:16" ht="30" customHeight="1" thickBot="1">
      <c r="C30" s="38"/>
      <c r="D30" s="39" t="s">
        <v>56</v>
      </c>
      <c r="E30" s="40"/>
      <c r="F30" s="54">
        <v>1292</v>
      </c>
      <c r="G30" s="54">
        <v>1197</v>
      </c>
      <c r="H30" s="113">
        <f t="shared" si="0"/>
        <v>2489</v>
      </c>
      <c r="I30" s="84"/>
      <c r="J30" s="54">
        <v>3339</v>
      </c>
      <c r="K30" s="54">
        <v>1749</v>
      </c>
      <c r="L30" s="54">
        <v>966</v>
      </c>
      <c r="M30" s="54">
        <v>794</v>
      </c>
      <c r="N30" s="54">
        <v>340</v>
      </c>
      <c r="O30" s="113">
        <f t="shared" si="1"/>
        <v>7188</v>
      </c>
      <c r="P30" s="114">
        <f t="shared" si="2"/>
        <v>9677</v>
      </c>
    </row>
    <row r="31" spans="3:16" ht="30" customHeight="1">
      <c r="C31" s="25" t="s">
        <v>57</v>
      </c>
      <c r="D31" s="41"/>
      <c r="E31" s="42"/>
      <c r="F31" s="105">
        <f>SUM(F32:F40)</f>
        <v>15</v>
      </c>
      <c r="G31" s="105">
        <f>SUM(G32:G40)</f>
        <v>14</v>
      </c>
      <c r="H31" s="106">
        <f t="shared" si="0"/>
        <v>29</v>
      </c>
      <c r="I31" s="107"/>
      <c r="J31" s="105">
        <f>SUM(J32:J40)</f>
        <v>1290</v>
      </c>
      <c r="K31" s="105">
        <f>SUM(K32:K40)</f>
        <v>826</v>
      </c>
      <c r="L31" s="105">
        <f>SUM(L32:L40)</f>
        <v>570</v>
      </c>
      <c r="M31" s="105">
        <f>SUM(M32:M40)</f>
        <v>628</v>
      </c>
      <c r="N31" s="105">
        <f>SUM(N32:N40)</f>
        <v>274</v>
      </c>
      <c r="O31" s="106">
        <f t="shared" si="1"/>
        <v>3588</v>
      </c>
      <c r="P31" s="108">
        <f t="shared" si="2"/>
        <v>3617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15">
        <f t="shared" si="0"/>
        <v>0</v>
      </c>
      <c r="I32" s="53"/>
      <c r="J32" s="87">
        <v>101</v>
      </c>
      <c r="K32" s="87">
        <v>150</v>
      </c>
      <c r="L32" s="87">
        <v>93</v>
      </c>
      <c r="M32" s="87">
        <v>85</v>
      </c>
      <c r="N32" s="87">
        <v>17</v>
      </c>
      <c r="O32" s="115">
        <f t="shared" si="1"/>
        <v>446</v>
      </c>
      <c r="P32" s="116">
        <f t="shared" si="2"/>
        <v>446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9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10">
        <f t="shared" si="1"/>
        <v>0</v>
      </c>
      <c r="P33" s="112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9">
        <f t="shared" si="0"/>
        <v>0</v>
      </c>
      <c r="I34" s="53"/>
      <c r="J34" s="52">
        <v>880</v>
      </c>
      <c r="K34" s="52">
        <v>452</v>
      </c>
      <c r="L34" s="52">
        <v>206</v>
      </c>
      <c r="M34" s="52">
        <v>129</v>
      </c>
      <c r="N34" s="52">
        <v>35</v>
      </c>
      <c r="O34" s="110">
        <f t="shared" si="1"/>
        <v>1702</v>
      </c>
      <c r="P34" s="112">
        <f t="shared" si="2"/>
        <v>1702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09">
        <f t="shared" si="0"/>
        <v>1</v>
      </c>
      <c r="I35" s="83"/>
      <c r="J35" s="52">
        <v>41</v>
      </c>
      <c r="K35" s="52">
        <v>34</v>
      </c>
      <c r="L35" s="52">
        <v>36</v>
      </c>
      <c r="M35" s="52">
        <v>35</v>
      </c>
      <c r="N35" s="52">
        <v>19</v>
      </c>
      <c r="O35" s="110">
        <f t="shared" si="1"/>
        <v>165</v>
      </c>
      <c r="P35" s="112">
        <f t="shared" si="2"/>
        <v>166</v>
      </c>
    </row>
    <row r="36" spans="3:16" ht="30" customHeight="1">
      <c r="C36" s="28"/>
      <c r="D36" s="36" t="s">
        <v>61</v>
      </c>
      <c r="E36" s="37"/>
      <c r="F36" s="52">
        <v>15</v>
      </c>
      <c r="G36" s="52">
        <v>12</v>
      </c>
      <c r="H36" s="109">
        <f t="shared" si="0"/>
        <v>27</v>
      </c>
      <c r="I36" s="83"/>
      <c r="J36" s="52">
        <v>102</v>
      </c>
      <c r="K36" s="52">
        <v>59</v>
      </c>
      <c r="L36" s="52">
        <v>53</v>
      </c>
      <c r="M36" s="52">
        <v>33</v>
      </c>
      <c r="N36" s="52">
        <v>5</v>
      </c>
      <c r="O36" s="110">
        <f t="shared" si="1"/>
        <v>252</v>
      </c>
      <c r="P36" s="112">
        <f t="shared" si="2"/>
        <v>279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09">
        <f t="shared" si="0"/>
        <v>1</v>
      </c>
      <c r="I37" s="53"/>
      <c r="J37" s="52">
        <v>160</v>
      </c>
      <c r="K37" s="52">
        <v>121</v>
      </c>
      <c r="L37" s="52">
        <v>89</v>
      </c>
      <c r="M37" s="52">
        <v>61</v>
      </c>
      <c r="N37" s="52">
        <v>30</v>
      </c>
      <c r="O37" s="110">
        <f t="shared" si="1"/>
        <v>461</v>
      </c>
      <c r="P37" s="112">
        <f t="shared" si="2"/>
        <v>462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9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10">
        <f t="shared" si="1"/>
        <v>0</v>
      </c>
      <c r="P38" s="112">
        <f t="shared" si="2"/>
        <v>0</v>
      </c>
    </row>
    <row r="39" spans="3:16" ht="30" customHeight="1">
      <c r="C39" s="28"/>
      <c r="D39" s="184" t="s">
        <v>64</v>
      </c>
      <c r="E39" s="185"/>
      <c r="F39" s="52">
        <v>0</v>
      </c>
      <c r="G39" s="52">
        <v>0</v>
      </c>
      <c r="H39" s="110">
        <f t="shared" si="0"/>
        <v>0</v>
      </c>
      <c r="I39" s="53"/>
      <c r="J39" s="52">
        <v>1</v>
      </c>
      <c r="K39" s="52">
        <v>5</v>
      </c>
      <c r="L39" s="52">
        <v>91</v>
      </c>
      <c r="M39" s="52">
        <v>275</v>
      </c>
      <c r="N39" s="52">
        <v>163</v>
      </c>
      <c r="O39" s="110">
        <f t="shared" si="1"/>
        <v>535</v>
      </c>
      <c r="P39" s="112">
        <f t="shared" si="2"/>
        <v>535</v>
      </c>
    </row>
    <row r="40" spans="3:16" ht="30" customHeight="1" thickBot="1">
      <c r="C40" s="38"/>
      <c r="D40" s="186" t="s">
        <v>65</v>
      </c>
      <c r="E40" s="187"/>
      <c r="F40" s="88">
        <v>0</v>
      </c>
      <c r="G40" s="88">
        <v>0</v>
      </c>
      <c r="H40" s="117">
        <f t="shared" si="0"/>
        <v>0</v>
      </c>
      <c r="I40" s="55"/>
      <c r="J40" s="88">
        <v>5</v>
      </c>
      <c r="K40" s="88">
        <v>5</v>
      </c>
      <c r="L40" s="88">
        <v>2</v>
      </c>
      <c r="M40" s="88">
        <v>10</v>
      </c>
      <c r="N40" s="88">
        <v>5</v>
      </c>
      <c r="O40" s="117">
        <f t="shared" si="1"/>
        <v>27</v>
      </c>
      <c r="P40" s="118">
        <f t="shared" si="2"/>
        <v>27</v>
      </c>
    </row>
    <row r="41" spans="3:16" ht="30" customHeight="1">
      <c r="C41" s="25" t="s">
        <v>66</v>
      </c>
      <c r="D41" s="41"/>
      <c r="E41" s="42"/>
      <c r="F41" s="105">
        <f>SUM(F42:F45)</f>
        <v>0</v>
      </c>
      <c r="G41" s="105">
        <f>SUM(G42:G45)</f>
        <v>0</v>
      </c>
      <c r="H41" s="106">
        <f t="shared" si="0"/>
        <v>0</v>
      </c>
      <c r="I41" s="119"/>
      <c r="J41" s="105">
        <f>SUM(J42:J45)</f>
        <v>150</v>
      </c>
      <c r="K41" s="105">
        <f>SUM(K42:K45)</f>
        <v>138</v>
      </c>
      <c r="L41" s="105">
        <f>SUM(L42:L45)</f>
        <v>418</v>
      </c>
      <c r="M41" s="105">
        <f>SUM(M42:M45)</f>
        <v>929</v>
      </c>
      <c r="N41" s="105">
        <f>SUM(N42:N45)</f>
        <v>551</v>
      </c>
      <c r="O41" s="106">
        <f t="shared" si="1"/>
        <v>2186</v>
      </c>
      <c r="P41" s="108">
        <f t="shared" si="2"/>
        <v>2186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10">
        <f t="shared" si="0"/>
        <v>0</v>
      </c>
      <c r="I42" s="53"/>
      <c r="J42" s="52">
        <v>3</v>
      </c>
      <c r="K42" s="52">
        <v>8</v>
      </c>
      <c r="L42" s="52">
        <v>202</v>
      </c>
      <c r="M42" s="52">
        <v>537</v>
      </c>
      <c r="N42" s="52">
        <v>323</v>
      </c>
      <c r="O42" s="126">
        <f t="shared" si="1"/>
        <v>1073</v>
      </c>
      <c r="P42" s="112">
        <f t="shared" si="2"/>
        <v>1073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10">
        <f t="shared" si="0"/>
        <v>0</v>
      </c>
      <c r="I43" s="53"/>
      <c r="J43" s="52">
        <v>140</v>
      </c>
      <c r="K43" s="52">
        <v>117</v>
      </c>
      <c r="L43" s="52">
        <v>166</v>
      </c>
      <c r="M43" s="52">
        <v>224</v>
      </c>
      <c r="N43" s="52">
        <v>95</v>
      </c>
      <c r="O43" s="126">
        <f t="shared" si="1"/>
        <v>742</v>
      </c>
      <c r="P43" s="112">
        <f t="shared" si="2"/>
        <v>742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7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14</v>
      </c>
      <c r="N44" s="52">
        <v>9</v>
      </c>
      <c r="O44" s="126">
        <f t="shared" si="1"/>
        <v>30</v>
      </c>
      <c r="P44" s="112">
        <f t="shared" si="2"/>
        <v>30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13">
        <f t="shared" si="0"/>
        <v>0</v>
      </c>
      <c r="I45" s="56"/>
      <c r="J45" s="54">
        <v>7</v>
      </c>
      <c r="K45" s="54">
        <v>12</v>
      </c>
      <c r="L45" s="54">
        <v>44</v>
      </c>
      <c r="M45" s="54">
        <v>154</v>
      </c>
      <c r="N45" s="54">
        <v>124</v>
      </c>
      <c r="O45" s="128">
        <f t="shared" si="1"/>
        <v>341</v>
      </c>
      <c r="P45" s="114">
        <f t="shared" si="2"/>
        <v>341</v>
      </c>
    </row>
    <row r="46" spans="3:16" ht="30" customHeight="1" thickBot="1">
      <c r="C46" s="188" t="s">
        <v>70</v>
      </c>
      <c r="D46" s="189"/>
      <c r="E46" s="190"/>
      <c r="F46" s="122">
        <f>SUM(F10,F31,F41)</f>
        <v>2924</v>
      </c>
      <c r="G46" s="122">
        <f>SUM(G10,G31,G41)</f>
        <v>2792</v>
      </c>
      <c r="H46" s="123">
        <f t="shared" si="0"/>
        <v>5716</v>
      </c>
      <c r="I46" s="124"/>
      <c r="J46" s="122">
        <f>SUM(J10,J31,J41)</f>
        <v>11651</v>
      </c>
      <c r="K46" s="122">
        <f>SUM(K10,K31,K41)</f>
        <v>6983</v>
      </c>
      <c r="L46" s="122">
        <f>SUM(L10,L31,L41)</f>
        <v>4507</v>
      </c>
      <c r="M46" s="122">
        <f>SUM(M10,M31,M41)</f>
        <v>4592</v>
      </c>
      <c r="N46" s="122">
        <f>SUM(N10,N31,N41)</f>
        <v>2241</v>
      </c>
      <c r="O46" s="123">
        <f t="shared" si="1"/>
        <v>29974</v>
      </c>
      <c r="P46" s="125">
        <f t="shared" si="2"/>
        <v>35690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5">
        <f>SUM(F49,F55,F58,F63,F67,F68)</f>
        <v>2512110</v>
      </c>
      <c r="G48" s="105">
        <f>SUM(G49,G55,G58,G63,G67,G68)</f>
        <v>3426382</v>
      </c>
      <c r="H48" s="106">
        <f t="shared" si="0"/>
        <v>5938492</v>
      </c>
      <c r="I48" s="107"/>
      <c r="J48" s="105">
        <f>SUM(J49,J55,J58,J63,J67,J68)</f>
        <v>29758379</v>
      </c>
      <c r="K48" s="105">
        <f>SUM(K49,K55,K58,K63,K67,K68)</f>
        <v>20146733</v>
      </c>
      <c r="L48" s="105">
        <f>SUM(L49,L55,L58,L63,L67,L68)</f>
        <v>16615093</v>
      </c>
      <c r="M48" s="105">
        <f>SUM(M49,M55,M58,M63,M67,M68)</f>
        <v>17355345</v>
      </c>
      <c r="N48" s="105">
        <f>SUM(N49,N55,N58,N63,N67,N68)</f>
        <v>8734784</v>
      </c>
      <c r="O48" s="106">
        <f t="shared" si="1"/>
        <v>92610334</v>
      </c>
      <c r="P48" s="108">
        <f t="shared" si="2"/>
        <v>98548826</v>
      </c>
      <c r="Q48" s="20"/>
    </row>
    <row r="49" spans="3:16" ht="30" customHeight="1">
      <c r="C49" s="28"/>
      <c r="D49" s="29" t="s">
        <v>38</v>
      </c>
      <c r="E49" s="30"/>
      <c r="F49" s="109">
        <f>SUM(F50:F54)</f>
        <v>316099</v>
      </c>
      <c r="G49" s="109">
        <f>SUM(G50:G54)</f>
        <v>585806</v>
      </c>
      <c r="H49" s="110">
        <f t="shared" si="0"/>
        <v>901905</v>
      </c>
      <c r="I49" s="111"/>
      <c r="J49" s="109">
        <f>SUM(J50:J54)</f>
        <v>6427417</v>
      </c>
      <c r="K49" s="109">
        <f>SUM(K50:K54)</f>
        <v>3705065</v>
      </c>
      <c r="L49" s="109">
        <f>SUM(L50:L54)</f>
        <v>3186722</v>
      </c>
      <c r="M49" s="109">
        <f>SUM(M50:M54)</f>
        <v>3751831</v>
      </c>
      <c r="N49" s="109">
        <f>SUM(N50:N54)</f>
        <v>3150278</v>
      </c>
      <c r="O49" s="110">
        <f t="shared" si="1"/>
        <v>20221313</v>
      </c>
      <c r="P49" s="112">
        <f t="shared" si="2"/>
        <v>21123218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10">
        <f t="shared" si="0"/>
        <v>0</v>
      </c>
      <c r="I50" s="83"/>
      <c r="J50" s="52">
        <v>4003035</v>
      </c>
      <c r="K50" s="52">
        <v>2053076</v>
      </c>
      <c r="L50" s="52">
        <v>1960501</v>
      </c>
      <c r="M50" s="52">
        <v>2250604</v>
      </c>
      <c r="N50" s="52">
        <v>1809878</v>
      </c>
      <c r="O50" s="126">
        <f t="shared" si="1"/>
        <v>12077094</v>
      </c>
      <c r="P50" s="112">
        <f t="shared" si="2"/>
        <v>12077094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10">
        <f t="shared" si="0"/>
        <v>0</v>
      </c>
      <c r="I51" s="83"/>
      <c r="J51" s="52">
        <v>12292</v>
      </c>
      <c r="K51" s="52">
        <v>42558</v>
      </c>
      <c r="L51" s="52">
        <v>106488</v>
      </c>
      <c r="M51" s="52">
        <v>296138</v>
      </c>
      <c r="N51" s="52">
        <v>452050</v>
      </c>
      <c r="O51" s="126">
        <f t="shared" si="1"/>
        <v>909526</v>
      </c>
      <c r="P51" s="112">
        <f t="shared" si="2"/>
        <v>909526</v>
      </c>
    </row>
    <row r="52" spans="3:16" ht="30" customHeight="1">
      <c r="C52" s="28"/>
      <c r="D52" s="29"/>
      <c r="E52" s="31" t="s">
        <v>41</v>
      </c>
      <c r="F52" s="52">
        <v>119857</v>
      </c>
      <c r="G52" s="52">
        <v>238293</v>
      </c>
      <c r="H52" s="110">
        <f t="shared" si="0"/>
        <v>358150</v>
      </c>
      <c r="I52" s="83"/>
      <c r="J52" s="52">
        <v>943426</v>
      </c>
      <c r="K52" s="52">
        <v>627148</v>
      </c>
      <c r="L52" s="52">
        <v>460399</v>
      </c>
      <c r="M52" s="52">
        <v>598443</v>
      </c>
      <c r="N52" s="52">
        <v>561634</v>
      </c>
      <c r="O52" s="126">
        <f t="shared" si="1"/>
        <v>3191050</v>
      </c>
      <c r="P52" s="112">
        <f t="shared" si="2"/>
        <v>3549200</v>
      </c>
    </row>
    <row r="53" spans="3:16" ht="30" customHeight="1">
      <c r="C53" s="28"/>
      <c r="D53" s="29"/>
      <c r="E53" s="31" t="s">
        <v>42</v>
      </c>
      <c r="F53" s="52">
        <v>122048</v>
      </c>
      <c r="G53" s="52">
        <v>272277</v>
      </c>
      <c r="H53" s="110">
        <f t="shared" si="0"/>
        <v>394325</v>
      </c>
      <c r="I53" s="83"/>
      <c r="J53" s="52">
        <v>693860</v>
      </c>
      <c r="K53" s="52">
        <v>435680</v>
      </c>
      <c r="L53" s="52">
        <v>298705</v>
      </c>
      <c r="M53" s="52">
        <v>240837</v>
      </c>
      <c r="N53" s="52">
        <v>148273</v>
      </c>
      <c r="O53" s="126">
        <f t="shared" si="1"/>
        <v>1817355</v>
      </c>
      <c r="P53" s="112">
        <f t="shared" si="2"/>
        <v>2211680</v>
      </c>
    </row>
    <row r="54" spans="3:16" ht="30" customHeight="1">
      <c r="C54" s="28"/>
      <c r="D54" s="29"/>
      <c r="E54" s="31" t="s">
        <v>43</v>
      </c>
      <c r="F54" s="52">
        <v>74194</v>
      </c>
      <c r="G54" s="52">
        <v>75236</v>
      </c>
      <c r="H54" s="110">
        <f t="shared" si="0"/>
        <v>149430</v>
      </c>
      <c r="I54" s="83"/>
      <c r="J54" s="52">
        <v>774804</v>
      </c>
      <c r="K54" s="52">
        <v>546603</v>
      </c>
      <c r="L54" s="52">
        <v>360629</v>
      </c>
      <c r="M54" s="52">
        <v>365809</v>
      </c>
      <c r="N54" s="52">
        <v>178443</v>
      </c>
      <c r="O54" s="126">
        <f t="shared" si="1"/>
        <v>2226288</v>
      </c>
      <c r="P54" s="112">
        <f t="shared" si="2"/>
        <v>2375718</v>
      </c>
    </row>
    <row r="55" spans="3:16" ht="30" customHeight="1">
      <c r="C55" s="28"/>
      <c r="D55" s="32" t="s">
        <v>44</v>
      </c>
      <c r="E55" s="33"/>
      <c r="F55" s="109">
        <f>SUM(F56:F57)</f>
        <v>860218</v>
      </c>
      <c r="G55" s="109">
        <f>SUM(G56:G57)</f>
        <v>1301913</v>
      </c>
      <c r="H55" s="110">
        <f t="shared" si="0"/>
        <v>2162131</v>
      </c>
      <c r="I55" s="111"/>
      <c r="J55" s="109">
        <f>SUM(J56:J57)</f>
        <v>15027259</v>
      </c>
      <c r="K55" s="109">
        <f>SUM(K56:K57)</f>
        <v>10175408</v>
      </c>
      <c r="L55" s="109">
        <f>SUM(L56:L57)</f>
        <v>6823613</v>
      </c>
      <c r="M55" s="109">
        <f>SUM(M56:M57)</f>
        <v>6765813</v>
      </c>
      <c r="N55" s="109">
        <f>SUM(N56:N57)</f>
        <v>2948516</v>
      </c>
      <c r="O55" s="110">
        <f t="shared" si="1"/>
        <v>41740609</v>
      </c>
      <c r="P55" s="112">
        <f t="shared" si="2"/>
        <v>43902740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10">
        <f t="shared" si="0"/>
        <v>0</v>
      </c>
      <c r="I56" s="83"/>
      <c r="J56" s="52">
        <v>12358652</v>
      </c>
      <c r="K56" s="52">
        <v>8478531</v>
      </c>
      <c r="L56" s="52">
        <v>5694133</v>
      </c>
      <c r="M56" s="52">
        <v>5915748</v>
      </c>
      <c r="N56" s="52">
        <v>2763688</v>
      </c>
      <c r="O56" s="110">
        <f t="shared" si="1"/>
        <v>35210752</v>
      </c>
      <c r="P56" s="112">
        <f t="shared" si="2"/>
        <v>35210752</v>
      </c>
    </row>
    <row r="57" spans="3:16" ht="30" customHeight="1">
      <c r="C57" s="28"/>
      <c r="D57" s="29"/>
      <c r="E57" s="31" t="s">
        <v>46</v>
      </c>
      <c r="F57" s="52">
        <v>860218</v>
      </c>
      <c r="G57" s="52">
        <v>1301913</v>
      </c>
      <c r="H57" s="110">
        <f t="shared" si="0"/>
        <v>2162131</v>
      </c>
      <c r="I57" s="83"/>
      <c r="J57" s="52">
        <v>2668607</v>
      </c>
      <c r="K57" s="52">
        <v>1696877</v>
      </c>
      <c r="L57" s="52">
        <v>1129480</v>
      </c>
      <c r="M57" s="52">
        <v>850065</v>
      </c>
      <c r="N57" s="52">
        <v>184828</v>
      </c>
      <c r="O57" s="110">
        <f t="shared" si="1"/>
        <v>6529857</v>
      </c>
      <c r="P57" s="112">
        <f t="shared" si="2"/>
        <v>8691988</v>
      </c>
    </row>
    <row r="58" spans="3:16" ht="30" customHeight="1">
      <c r="C58" s="28"/>
      <c r="D58" s="32" t="s">
        <v>47</v>
      </c>
      <c r="E58" s="33"/>
      <c r="F58" s="109">
        <f>SUM(F59:F62)</f>
        <v>12021</v>
      </c>
      <c r="G58" s="109">
        <f>SUM(G59:G62)</f>
        <v>43209</v>
      </c>
      <c r="H58" s="110">
        <f t="shared" si="0"/>
        <v>55230</v>
      </c>
      <c r="I58" s="111"/>
      <c r="J58" s="109">
        <f>SUM(J59:J62)</f>
        <v>932506</v>
      </c>
      <c r="K58" s="109">
        <f>SUM(K59:K62)</f>
        <v>979858</v>
      </c>
      <c r="L58" s="109">
        <f>SUM(L59:L62)</f>
        <v>2425194</v>
      </c>
      <c r="M58" s="109">
        <f>SUM(M59:M62)</f>
        <v>2896675</v>
      </c>
      <c r="N58" s="109">
        <f>SUM(N59:N62)</f>
        <v>1082379</v>
      </c>
      <c r="O58" s="110">
        <f t="shared" si="1"/>
        <v>8316612</v>
      </c>
      <c r="P58" s="112">
        <f t="shared" si="2"/>
        <v>8371842</v>
      </c>
    </row>
    <row r="59" spans="3:16" ht="30" customHeight="1">
      <c r="C59" s="28"/>
      <c r="D59" s="29"/>
      <c r="E59" s="31" t="s">
        <v>48</v>
      </c>
      <c r="F59" s="52">
        <v>9590</v>
      </c>
      <c r="G59" s="52">
        <v>28618</v>
      </c>
      <c r="H59" s="110">
        <f t="shared" si="0"/>
        <v>38208</v>
      </c>
      <c r="I59" s="83"/>
      <c r="J59" s="52">
        <v>718257</v>
      </c>
      <c r="K59" s="52">
        <v>872067</v>
      </c>
      <c r="L59" s="52">
        <v>2301964</v>
      </c>
      <c r="M59" s="52">
        <v>2797444</v>
      </c>
      <c r="N59" s="52">
        <v>1036305</v>
      </c>
      <c r="O59" s="110">
        <f t="shared" si="1"/>
        <v>7726037</v>
      </c>
      <c r="P59" s="112">
        <f t="shared" si="2"/>
        <v>7764245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14591</v>
      </c>
      <c r="H60" s="110">
        <f t="shared" si="0"/>
        <v>17022</v>
      </c>
      <c r="I60" s="83"/>
      <c r="J60" s="52">
        <v>214249</v>
      </c>
      <c r="K60" s="52">
        <v>107791</v>
      </c>
      <c r="L60" s="52">
        <v>123230</v>
      </c>
      <c r="M60" s="52">
        <v>99231</v>
      </c>
      <c r="N60" s="52">
        <v>46074</v>
      </c>
      <c r="O60" s="110">
        <f t="shared" si="1"/>
        <v>590575</v>
      </c>
      <c r="P60" s="112">
        <f t="shared" si="2"/>
        <v>607597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10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0">
        <f t="shared" si="1"/>
        <v>0</v>
      </c>
      <c r="P61" s="112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10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10">
        <f t="shared" si="1"/>
        <v>0</v>
      </c>
      <c r="P62" s="112">
        <f t="shared" si="2"/>
        <v>0</v>
      </c>
    </row>
    <row r="63" spans="3:16" ht="30" customHeight="1">
      <c r="C63" s="28"/>
      <c r="D63" s="32" t="s">
        <v>51</v>
      </c>
      <c r="E63" s="33"/>
      <c r="F63" s="109">
        <f>SUM(F64)</f>
        <v>594537</v>
      </c>
      <c r="G63" s="109">
        <f>SUM(G64)</f>
        <v>776488</v>
      </c>
      <c r="H63" s="110">
        <f t="shared" si="0"/>
        <v>1371025</v>
      </c>
      <c r="I63" s="111"/>
      <c r="J63" s="109">
        <f>SUM(J64)</f>
        <v>1498470</v>
      </c>
      <c r="K63" s="109">
        <f>SUM(K64)</f>
        <v>1922956</v>
      </c>
      <c r="L63" s="109">
        <f>SUM(L64)</f>
        <v>1301812</v>
      </c>
      <c r="M63" s="109">
        <f>SUM(M64)</f>
        <v>1192261</v>
      </c>
      <c r="N63" s="109">
        <f>SUM(N64)</f>
        <v>604968</v>
      </c>
      <c r="O63" s="110">
        <f t="shared" si="1"/>
        <v>6520467</v>
      </c>
      <c r="P63" s="112">
        <f t="shared" si="2"/>
        <v>7891492</v>
      </c>
    </row>
    <row r="64" spans="3:16" ht="30" customHeight="1">
      <c r="C64" s="28"/>
      <c r="D64" s="29"/>
      <c r="E64" s="34" t="s">
        <v>52</v>
      </c>
      <c r="F64" s="52">
        <v>594537</v>
      </c>
      <c r="G64" s="52">
        <v>776488</v>
      </c>
      <c r="H64" s="110">
        <f t="shared" si="0"/>
        <v>1371025</v>
      </c>
      <c r="I64" s="83"/>
      <c r="J64" s="52">
        <v>1498470</v>
      </c>
      <c r="K64" s="52">
        <v>1922956</v>
      </c>
      <c r="L64" s="52">
        <v>1301812</v>
      </c>
      <c r="M64" s="52">
        <v>1192261</v>
      </c>
      <c r="N64" s="52">
        <v>604968</v>
      </c>
      <c r="O64" s="110">
        <f t="shared" si="1"/>
        <v>6520467</v>
      </c>
      <c r="P64" s="112">
        <f t="shared" si="2"/>
        <v>7891492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10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10">
        <f t="shared" si="1"/>
        <v>0</v>
      </c>
      <c r="P65" s="112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10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10">
        <f t="shared" si="1"/>
        <v>0</v>
      </c>
      <c r="P66" s="112">
        <f t="shared" si="2"/>
        <v>0</v>
      </c>
    </row>
    <row r="67" spans="3:16" ht="30" customHeight="1">
      <c r="C67" s="28"/>
      <c r="D67" s="36" t="s">
        <v>55</v>
      </c>
      <c r="E67" s="37"/>
      <c r="F67" s="52">
        <v>138739</v>
      </c>
      <c r="G67" s="52">
        <v>179380</v>
      </c>
      <c r="H67" s="110">
        <f t="shared" si="0"/>
        <v>318119</v>
      </c>
      <c r="I67" s="83"/>
      <c r="J67" s="52">
        <v>1451569</v>
      </c>
      <c r="K67" s="52">
        <v>1024867</v>
      </c>
      <c r="L67" s="52">
        <v>1285964</v>
      </c>
      <c r="M67" s="52">
        <v>1476329</v>
      </c>
      <c r="N67" s="52">
        <v>419903</v>
      </c>
      <c r="O67" s="110">
        <f t="shared" si="1"/>
        <v>5658632</v>
      </c>
      <c r="P67" s="112">
        <f t="shared" si="2"/>
        <v>5976751</v>
      </c>
    </row>
    <row r="68" spans="3:16" ht="30" customHeight="1" thickBot="1">
      <c r="C68" s="38"/>
      <c r="D68" s="39" t="s">
        <v>56</v>
      </c>
      <c r="E68" s="40"/>
      <c r="F68" s="54">
        <v>590496</v>
      </c>
      <c r="G68" s="54">
        <v>539586</v>
      </c>
      <c r="H68" s="113">
        <f t="shared" si="0"/>
        <v>1130082</v>
      </c>
      <c r="I68" s="84"/>
      <c r="J68" s="54">
        <v>4421158</v>
      </c>
      <c r="K68" s="54">
        <v>2338579</v>
      </c>
      <c r="L68" s="54">
        <v>1591788</v>
      </c>
      <c r="M68" s="54">
        <v>1272436</v>
      </c>
      <c r="N68" s="54">
        <v>528740</v>
      </c>
      <c r="O68" s="113">
        <f t="shared" si="1"/>
        <v>10152701</v>
      </c>
      <c r="P68" s="114">
        <f t="shared" si="2"/>
        <v>11282783</v>
      </c>
    </row>
    <row r="69" spans="3:16" ht="30" customHeight="1">
      <c r="C69" s="25" t="s">
        <v>57</v>
      </c>
      <c r="D69" s="41"/>
      <c r="E69" s="42"/>
      <c r="F69" s="105">
        <f>SUM(F70:F78)</f>
        <v>82472</v>
      </c>
      <c r="G69" s="105">
        <f>SUM(G70:G78)</f>
        <v>142815</v>
      </c>
      <c r="H69" s="106">
        <f t="shared" si="0"/>
        <v>225287</v>
      </c>
      <c r="I69" s="107"/>
      <c r="J69" s="105">
        <f>SUM(J70:J78)</f>
        <v>12736967</v>
      </c>
      <c r="K69" s="105">
        <f>SUM(K70:K78)</f>
        <v>11210844</v>
      </c>
      <c r="L69" s="105">
        <f>SUM(L70:L78)</f>
        <v>11645692</v>
      </c>
      <c r="M69" s="105">
        <f>SUM(M70:M78)</f>
        <v>16062045</v>
      </c>
      <c r="N69" s="105">
        <f>SUM(N70:N78)</f>
        <v>8197302</v>
      </c>
      <c r="O69" s="106">
        <f t="shared" si="1"/>
        <v>59852850</v>
      </c>
      <c r="P69" s="108">
        <f t="shared" si="2"/>
        <v>60078137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15">
        <f t="shared" si="0"/>
        <v>0</v>
      </c>
      <c r="I70" s="53"/>
      <c r="J70" s="87">
        <v>771068</v>
      </c>
      <c r="K70" s="87">
        <v>1905871</v>
      </c>
      <c r="L70" s="87">
        <v>1869993</v>
      </c>
      <c r="M70" s="87">
        <v>2042871</v>
      </c>
      <c r="N70" s="87">
        <v>506321</v>
      </c>
      <c r="O70" s="115">
        <f t="shared" si="1"/>
        <v>7096124</v>
      </c>
      <c r="P70" s="116">
        <f t="shared" si="2"/>
        <v>7096124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9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10">
        <f t="shared" si="1"/>
        <v>0</v>
      </c>
      <c r="P71" s="112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9">
        <f t="shared" si="0"/>
        <v>0</v>
      </c>
      <c r="I72" s="53"/>
      <c r="J72" s="52">
        <v>5866050</v>
      </c>
      <c r="K72" s="52">
        <v>4187193</v>
      </c>
      <c r="L72" s="52">
        <v>2580608</v>
      </c>
      <c r="M72" s="52">
        <v>1744557</v>
      </c>
      <c r="N72" s="52">
        <v>638123</v>
      </c>
      <c r="O72" s="110">
        <f t="shared" si="1"/>
        <v>15016531</v>
      </c>
      <c r="P72" s="112">
        <f t="shared" si="2"/>
        <v>15016531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9940</v>
      </c>
      <c r="H73" s="109">
        <f t="shared" si="0"/>
        <v>9940</v>
      </c>
      <c r="I73" s="83"/>
      <c r="J73" s="52">
        <v>420537</v>
      </c>
      <c r="K73" s="52">
        <v>400405</v>
      </c>
      <c r="L73" s="52">
        <v>628085</v>
      </c>
      <c r="M73" s="52">
        <v>701960</v>
      </c>
      <c r="N73" s="52">
        <v>455084</v>
      </c>
      <c r="O73" s="110">
        <f t="shared" si="1"/>
        <v>2606071</v>
      </c>
      <c r="P73" s="112">
        <f t="shared" si="2"/>
        <v>2616011</v>
      </c>
    </row>
    <row r="74" spans="3:16" ht="30" customHeight="1">
      <c r="C74" s="28"/>
      <c r="D74" s="36" t="s">
        <v>61</v>
      </c>
      <c r="E74" s="37"/>
      <c r="F74" s="52">
        <v>82472</v>
      </c>
      <c r="G74" s="52">
        <v>105649</v>
      </c>
      <c r="H74" s="109">
        <f t="shared" si="0"/>
        <v>188121</v>
      </c>
      <c r="I74" s="83"/>
      <c r="J74" s="52">
        <v>1419176</v>
      </c>
      <c r="K74" s="52">
        <v>1178058</v>
      </c>
      <c r="L74" s="52">
        <v>1393058</v>
      </c>
      <c r="M74" s="52">
        <v>968074</v>
      </c>
      <c r="N74" s="52">
        <v>174360</v>
      </c>
      <c r="O74" s="110">
        <f t="shared" si="1"/>
        <v>5132726</v>
      </c>
      <c r="P74" s="112">
        <f t="shared" si="2"/>
        <v>5320847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27226</v>
      </c>
      <c r="H75" s="109">
        <f aca="true" t="shared" si="3" ref="H75:H84">SUM(F75:G75)</f>
        <v>27226</v>
      </c>
      <c r="I75" s="53"/>
      <c r="J75" s="52">
        <v>4153808</v>
      </c>
      <c r="K75" s="52">
        <v>3301307</v>
      </c>
      <c r="L75" s="52">
        <v>2503552</v>
      </c>
      <c r="M75" s="52">
        <v>1711504</v>
      </c>
      <c r="N75" s="52">
        <v>841569</v>
      </c>
      <c r="O75" s="110">
        <f aca="true" t="shared" si="4" ref="O75:O84">SUM(I75:N75)</f>
        <v>12511740</v>
      </c>
      <c r="P75" s="112">
        <f aca="true" t="shared" si="5" ref="P75:P84">SUM(O75,H75)</f>
        <v>12538966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9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10">
        <f t="shared" si="4"/>
        <v>0</v>
      </c>
      <c r="P76" s="112">
        <f t="shared" si="5"/>
        <v>0</v>
      </c>
    </row>
    <row r="77" spans="3:16" ht="30" customHeight="1">
      <c r="C77" s="28"/>
      <c r="D77" s="184" t="s">
        <v>64</v>
      </c>
      <c r="E77" s="185"/>
      <c r="F77" s="52">
        <v>0</v>
      </c>
      <c r="G77" s="52">
        <v>0</v>
      </c>
      <c r="H77" s="110">
        <f t="shared" si="3"/>
        <v>0</v>
      </c>
      <c r="I77" s="53"/>
      <c r="J77" s="52">
        <v>26675</v>
      </c>
      <c r="K77" s="52">
        <v>137715</v>
      </c>
      <c r="L77" s="52">
        <v>2621276</v>
      </c>
      <c r="M77" s="52">
        <v>8564652</v>
      </c>
      <c r="N77" s="52">
        <v>5389244</v>
      </c>
      <c r="O77" s="110">
        <f t="shared" si="4"/>
        <v>16739562</v>
      </c>
      <c r="P77" s="112">
        <f t="shared" si="5"/>
        <v>16739562</v>
      </c>
    </row>
    <row r="78" spans="3:16" ht="30" customHeight="1" thickBot="1">
      <c r="C78" s="38"/>
      <c r="D78" s="186" t="s">
        <v>65</v>
      </c>
      <c r="E78" s="187"/>
      <c r="F78" s="88">
        <v>0</v>
      </c>
      <c r="G78" s="88">
        <v>0</v>
      </c>
      <c r="H78" s="117">
        <f t="shared" si="3"/>
        <v>0</v>
      </c>
      <c r="I78" s="55"/>
      <c r="J78" s="88">
        <v>79653</v>
      </c>
      <c r="K78" s="88">
        <v>100295</v>
      </c>
      <c r="L78" s="88">
        <v>49120</v>
      </c>
      <c r="M78" s="88">
        <v>328427</v>
      </c>
      <c r="N78" s="88">
        <v>192601</v>
      </c>
      <c r="O78" s="117">
        <f t="shared" si="4"/>
        <v>750096</v>
      </c>
      <c r="P78" s="118">
        <f t="shared" si="5"/>
        <v>750096</v>
      </c>
    </row>
    <row r="79" spans="3:16" ht="30" customHeight="1">
      <c r="C79" s="25" t="s">
        <v>66</v>
      </c>
      <c r="D79" s="41"/>
      <c r="E79" s="42"/>
      <c r="F79" s="105">
        <f>SUM(F80:F83)</f>
        <v>0</v>
      </c>
      <c r="G79" s="105">
        <f>SUM(G80:G83)</f>
        <v>0</v>
      </c>
      <c r="H79" s="106">
        <f t="shared" si="3"/>
        <v>0</v>
      </c>
      <c r="I79" s="119"/>
      <c r="J79" s="105">
        <f>SUM(J80:J83)</f>
        <v>3832358</v>
      </c>
      <c r="K79" s="105">
        <f>SUM(K80:K83)</f>
        <v>3841000</v>
      </c>
      <c r="L79" s="105">
        <f>SUM(L80:L83)</f>
        <v>12006553</v>
      </c>
      <c r="M79" s="105">
        <f>SUM(M80:M83)</f>
        <v>29228962</v>
      </c>
      <c r="N79" s="105">
        <f>SUM(N80:N83)</f>
        <v>19078704</v>
      </c>
      <c r="O79" s="106">
        <f t="shared" si="4"/>
        <v>67987577</v>
      </c>
      <c r="P79" s="108">
        <f t="shared" si="5"/>
        <v>67987577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10">
        <f t="shared" si="3"/>
        <v>0</v>
      </c>
      <c r="I80" s="53"/>
      <c r="J80" s="52">
        <v>71838</v>
      </c>
      <c r="K80" s="52">
        <v>199564</v>
      </c>
      <c r="L80" s="52">
        <v>5452661</v>
      </c>
      <c r="M80" s="52">
        <v>15606956</v>
      </c>
      <c r="N80" s="52">
        <v>10236832</v>
      </c>
      <c r="O80" s="126">
        <f t="shared" si="4"/>
        <v>31567851</v>
      </c>
      <c r="P80" s="112">
        <f t="shared" si="5"/>
        <v>31567851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10">
        <f t="shared" si="3"/>
        <v>0</v>
      </c>
      <c r="I81" s="53"/>
      <c r="J81" s="52">
        <v>3570244</v>
      </c>
      <c r="K81" s="52">
        <v>3327038</v>
      </c>
      <c r="L81" s="52">
        <v>4955704</v>
      </c>
      <c r="M81" s="52">
        <v>7232399</v>
      </c>
      <c r="N81" s="52">
        <v>3361690</v>
      </c>
      <c r="O81" s="126">
        <f t="shared" si="4"/>
        <v>22447075</v>
      </c>
      <c r="P81" s="112">
        <f t="shared" si="5"/>
        <v>22447075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10">
        <f t="shared" si="3"/>
        <v>0</v>
      </c>
      <c r="I82" s="53"/>
      <c r="J82" s="52">
        <v>0</v>
      </c>
      <c r="K82" s="52">
        <v>25270</v>
      </c>
      <c r="L82" s="52">
        <v>184371</v>
      </c>
      <c r="M82" s="52">
        <v>420070</v>
      </c>
      <c r="N82" s="52">
        <v>267386</v>
      </c>
      <c r="O82" s="126">
        <f t="shared" si="4"/>
        <v>897097</v>
      </c>
      <c r="P82" s="112">
        <f t="shared" si="5"/>
        <v>897097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13">
        <f t="shared" si="3"/>
        <v>0</v>
      </c>
      <c r="I83" s="56"/>
      <c r="J83" s="54">
        <v>190276</v>
      </c>
      <c r="K83" s="54">
        <v>289128</v>
      </c>
      <c r="L83" s="54">
        <v>1413817</v>
      </c>
      <c r="M83" s="54">
        <v>5969537</v>
      </c>
      <c r="N83" s="54">
        <v>5212796</v>
      </c>
      <c r="O83" s="128">
        <f t="shared" si="4"/>
        <v>13075554</v>
      </c>
      <c r="P83" s="114">
        <f t="shared" si="5"/>
        <v>13075554</v>
      </c>
    </row>
    <row r="84" spans="3:16" ht="30" customHeight="1" thickBot="1">
      <c r="C84" s="188" t="s">
        <v>70</v>
      </c>
      <c r="D84" s="189"/>
      <c r="E84" s="189"/>
      <c r="F84" s="122">
        <f>SUM(F48,F69,F79)</f>
        <v>2594582</v>
      </c>
      <c r="G84" s="122">
        <f>SUM(G48,G69,G79)</f>
        <v>3569197</v>
      </c>
      <c r="H84" s="123">
        <f t="shared" si="3"/>
        <v>6163779</v>
      </c>
      <c r="I84" s="124"/>
      <c r="J84" s="122">
        <f>SUM(J48,J69,J79)</f>
        <v>46327704</v>
      </c>
      <c r="K84" s="122">
        <f>SUM(K48,K69,K79)</f>
        <v>35198577</v>
      </c>
      <c r="L84" s="122">
        <f>SUM(L48,L69,L79)</f>
        <v>40267338</v>
      </c>
      <c r="M84" s="122">
        <f>SUM(M48,M69,M79)</f>
        <v>62646352</v>
      </c>
      <c r="N84" s="122">
        <f>SUM(N48,N69,N79)</f>
        <v>36010790</v>
      </c>
      <c r="O84" s="123">
        <f t="shared" si="4"/>
        <v>220450761</v>
      </c>
      <c r="P84" s="125">
        <f t="shared" si="5"/>
        <v>226614540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F4" sqref="F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1" t="s">
        <v>21</v>
      </c>
      <c r="H1" s="191"/>
      <c r="I1" s="191"/>
      <c r="J1" s="191"/>
      <c r="K1" s="191"/>
      <c r="L1" s="191"/>
      <c r="M1" s="191"/>
      <c r="N1" s="103"/>
      <c r="O1" s="4"/>
    </row>
    <row r="2" spans="5:16" ht="30" customHeight="1">
      <c r="E2" s="5"/>
      <c r="G2" s="156" t="s">
        <v>92</v>
      </c>
      <c r="H2" s="156"/>
      <c r="I2" s="156"/>
      <c r="J2" s="156"/>
      <c r="K2" s="156"/>
      <c r="L2" s="156"/>
      <c r="M2" s="156"/>
      <c r="N2" s="6"/>
      <c r="O2" s="169">
        <v>41086</v>
      </c>
      <c r="P2" s="169"/>
    </row>
    <row r="3" spans="5:17" ht="24.75" customHeight="1">
      <c r="E3" s="7"/>
      <c r="F3" s="8"/>
      <c r="N3" s="9"/>
      <c r="O3" s="169"/>
      <c r="P3" s="169"/>
      <c r="Q3" s="10"/>
    </row>
    <row r="4" spans="3:17" ht="24.75" customHeight="1">
      <c r="C4" s="11"/>
      <c r="N4" s="7"/>
      <c r="O4" s="169" t="s">
        <v>31</v>
      </c>
      <c r="P4" s="169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92" t="s">
        <v>32</v>
      </c>
      <c r="D7" s="193"/>
      <c r="E7" s="193"/>
      <c r="F7" s="196" t="s">
        <v>33</v>
      </c>
      <c r="G7" s="197"/>
      <c r="H7" s="197"/>
      <c r="I7" s="198" t="s">
        <v>34</v>
      </c>
      <c r="J7" s="198"/>
      <c r="K7" s="198"/>
      <c r="L7" s="198"/>
      <c r="M7" s="198"/>
      <c r="N7" s="198"/>
      <c r="O7" s="199"/>
      <c r="P7" s="200" t="s">
        <v>6</v>
      </c>
      <c r="Q7" s="20"/>
    </row>
    <row r="8" spans="3:17" ht="42" customHeight="1" thickBot="1">
      <c r="C8" s="194"/>
      <c r="D8" s="195"/>
      <c r="E8" s="195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201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5">
        <f>SUM(F11,F17,F20,F25,F29,F30)</f>
        <v>28749474</v>
      </c>
      <c r="G10" s="105">
        <f>SUM(G11,G17,G20,G25,G29,G30)</f>
        <v>35368373</v>
      </c>
      <c r="H10" s="106">
        <f>SUM(F10:G10)</f>
        <v>64117847</v>
      </c>
      <c r="I10" s="107"/>
      <c r="J10" s="105">
        <f>SUM(J11,J17,J20,J25,J29,J30)</f>
        <v>302142246</v>
      </c>
      <c r="K10" s="105">
        <f>SUM(K11,K17,K20,K25,K29,K30)</f>
        <v>202799289</v>
      </c>
      <c r="L10" s="105">
        <f>SUM(L11,L17,L20,L25,L29,L30)</f>
        <v>167281273</v>
      </c>
      <c r="M10" s="105">
        <f>SUM(M11,M17,M20,M25,M29,M30)</f>
        <v>174798816</v>
      </c>
      <c r="N10" s="105">
        <f>SUM(N11,N17,N20,N25,N29,N30)</f>
        <v>88239240</v>
      </c>
      <c r="O10" s="106">
        <f>SUM(I10:N10)</f>
        <v>935260864</v>
      </c>
      <c r="P10" s="108">
        <f>SUM(O10,H10)</f>
        <v>999378711</v>
      </c>
      <c r="Q10" s="20"/>
    </row>
    <row r="11" spans="3:16" ht="30" customHeight="1">
      <c r="C11" s="28"/>
      <c r="D11" s="29" t="s">
        <v>38</v>
      </c>
      <c r="E11" s="30"/>
      <c r="F11" s="109">
        <f>SUM(F12:F16)</f>
        <v>3160990</v>
      </c>
      <c r="G11" s="109">
        <f>SUM(G12:G16)</f>
        <v>5858060</v>
      </c>
      <c r="H11" s="110">
        <f aca="true" t="shared" si="0" ref="H11:H74">SUM(F11:G11)</f>
        <v>9019050</v>
      </c>
      <c r="I11" s="111"/>
      <c r="J11" s="109">
        <f>SUM(J12:J16)</f>
        <v>64334442</v>
      </c>
      <c r="K11" s="109">
        <f>SUM(K12:K16)</f>
        <v>37098415</v>
      </c>
      <c r="L11" s="109">
        <f>SUM(L12:L16)</f>
        <v>31924475</v>
      </c>
      <c r="M11" s="109">
        <f>SUM(M12:M16)</f>
        <v>37599039</v>
      </c>
      <c r="N11" s="109">
        <f>SUM(N12:N16)</f>
        <v>31711216</v>
      </c>
      <c r="O11" s="110">
        <f aca="true" t="shared" si="1" ref="O11:O74">SUM(I11:N11)</f>
        <v>202667587</v>
      </c>
      <c r="P11" s="112">
        <f aca="true" t="shared" si="2" ref="P11:P74">SUM(O11,H11)</f>
        <v>211686637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10">
        <f t="shared" si="0"/>
        <v>0</v>
      </c>
      <c r="I12" s="83"/>
      <c r="J12" s="52">
        <v>40081833</v>
      </c>
      <c r="K12" s="52">
        <v>20576145</v>
      </c>
      <c r="L12" s="52">
        <v>19654840</v>
      </c>
      <c r="M12" s="52">
        <v>22571100</v>
      </c>
      <c r="N12" s="52">
        <v>18259228</v>
      </c>
      <c r="O12" s="110">
        <f t="shared" si="1"/>
        <v>121143146</v>
      </c>
      <c r="P12" s="112">
        <f t="shared" si="2"/>
        <v>121143146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10">
        <f t="shared" si="0"/>
        <v>0</v>
      </c>
      <c r="I13" s="83"/>
      <c r="J13" s="52">
        <v>122920</v>
      </c>
      <c r="K13" s="52">
        <v>426727</v>
      </c>
      <c r="L13" s="52">
        <v>1067174</v>
      </c>
      <c r="M13" s="52">
        <v>2968856</v>
      </c>
      <c r="N13" s="52">
        <v>4557524</v>
      </c>
      <c r="O13" s="110">
        <f t="shared" si="1"/>
        <v>9143201</v>
      </c>
      <c r="P13" s="112">
        <f t="shared" si="2"/>
        <v>9143201</v>
      </c>
    </row>
    <row r="14" spans="3:16" ht="30" customHeight="1">
      <c r="C14" s="28"/>
      <c r="D14" s="29"/>
      <c r="E14" s="31" t="s">
        <v>41</v>
      </c>
      <c r="F14" s="52">
        <v>1198570</v>
      </c>
      <c r="G14" s="52">
        <v>2382930</v>
      </c>
      <c r="H14" s="110">
        <f t="shared" si="0"/>
        <v>3581500</v>
      </c>
      <c r="I14" s="83"/>
      <c r="J14" s="52">
        <v>9443049</v>
      </c>
      <c r="K14" s="52">
        <v>6272713</v>
      </c>
      <c r="L14" s="52">
        <v>4607919</v>
      </c>
      <c r="M14" s="52">
        <v>5992623</v>
      </c>
      <c r="N14" s="52">
        <v>5627304</v>
      </c>
      <c r="O14" s="110">
        <f t="shared" si="1"/>
        <v>31943608</v>
      </c>
      <c r="P14" s="112">
        <f t="shared" si="2"/>
        <v>35525108</v>
      </c>
    </row>
    <row r="15" spans="3:16" ht="30" customHeight="1">
      <c r="C15" s="28"/>
      <c r="D15" s="29"/>
      <c r="E15" s="31" t="s">
        <v>42</v>
      </c>
      <c r="F15" s="52">
        <v>1220480</v>
      </c>
      <c r="G15" s="52">
        <v>2722770</v>
      </c>
      <c r="H15" s="110">
        <f t="shared" si="0"/>
        <v>3943250</v>
      </c>
      <c r="I15" s="83"/>
      <c r="J15" s="52">
        <v>6938600</v>
      </c>
      <c r="K15" s="52">
        <v>4356800</v>
      </c>
      <c r="L15" s="52">
        <v>2988252</v>
      </c>
      <c r="M15" s="52">
        <v>2408370</v>
      </c>
      <c r="N15" s="52">
        <v>1482730</v>
      </c>
      <c r="O15" s="110">
        <f t="shared" si="1"/>
        <v>18174752</v>
      </c>
      <c r="P15" s="112">
        <f t="shared" si="2"/>
        <v>22118002</v>
      </c>
    </row>
    <row r="16" spans="3:16" ht="30" customHeight="1">
      <c r="C16" s="28"/>
      <c r="D16" s="29"/>
      <c r="E16" s="31" t="s">
        <v>43</v>
      </c>
      <c r="F16" s="52">
        <v>741940</v>
      </c>
      <c r="G16" s="52">
        <v>752360</v>
      </c>
      <c r="H16" s="110">
        <f t="shared" si="0"/>
        <v>1494300</v>
      </c>
      <c r="I16" s="83"/>
      <c r="J16" s="52">
        <v>7748040</v>
      </c>
      <c r="K16" s="52">
        <v>5466030</v>
      </c>
      <c r="L16" s="52">
        <v>3606290</v>
      </c>
      <c r="M16" s="52">
        <v>3658090</v>
      </c>
      <c r="N16" s="52">
        <v>1784430</v>
      </c>
      <c r="O16" s="110">
        <f t="shared" si="1"/>
        <v>22262880</v>
      </c>
      <c r="P16" s="112">
        <f t="shared" si="2"/>
        <v>23757180</v>
      </c>
    </row>
    <row r="17" spans="3:16" ht="30" customHeight="1">
      <c r="C17" s="28"/>
      <c r="D17" s="32" t="s">
        <v>44</v>
      </c>
      <c r="E17" s="33"/>
      <c r="F17" s="109">
        <f>SUM(F18:F19)</f>
        <v>8602608</v>
      </c>
      <c r="G17" s="109">
        <f>SUM(G18:G19)</f>
        <v>13019130</v>
      </c>
      <c r="H17" s="110">
        <f t="shared" si="0"/>
        <v>21621738</v>
      </c>
      <c r="I17" s="111"/>
      <c r="J17" s="109">
        <f>SUM(J18:J19)</f>
        <v>150331620</v>
      </c>
      <c r="K17" s="109">
        <f>SUM(K18:K19)</f>
        <v>101777137</v>
      </c>
      <c r="L17" s="109">
        <f>SUM(L18:L19)</f>
        <v>68251126</v>
      </c>
      <c r="M17" s="109">
        <f>SUM(M18:M19)</f>
        <v>67680022</v>
      </c>
      <c r="N17" s="109">
        <f>SUM(N18:N19)</f>
        <v>29501491</v>
      </c>
      <c r="O17" s="110">
        <f t="shared" si="1"/>
        <v>417541396</v>
      </c>
      <c r="P17" s="112">
        <f t="shared" si="2"/>
        <v>439163134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10">
        <f t="shared" si="0"/>
        <v>0</v>
      </c>
      <c r="I18" s="83"/>
      <c r="J18" s="52">
        <v>123640155</v>
      </c>
      <c r="K18" s="52">
        <v>84790440</v>
      </c>
      <c r="L18" s="52">
        <v>56956326</v>
      </c>
      <c r="M18" s="52">
        <v>59176977</v>
      </c>
      <c r="N18" s="52">
        <v>27653211</v>
      </c>
      <c r="O18" s="110">
        <f t="shared" si="1"/>
        <v>352217109</v>
      </c>
      <c r="P18" s="112">
        <f t="shared" si="2"/>
        <v>352217109</v>
      </c>
    </row>
    <row r="19" spans="3:16" ht="30" customHeight="1">
      <c r="C19" s="28"/>
      <c r="D19" s="29"/>
      <c r="E19" s="31" t="s">
        <v>46</v>
      </c>
      <c r="F19" s="52">
        <v>8602608</v>
      </c>
      <c r="G19" s="52">
        <v>13019130</v>
      </c>
      <c r="H19" s="110">
        <f t="shared" si="0"/>
        <v>21621738</v>
      </c>
      <c r="I19" s="83"/>
      <c r="J19" s="52">
        <v>26691465</v>
      </c>
      <c r="K19" s="52">
        <v>16986697</v>
      </c>
      <c r="L19" s="52">
        <v>11294800</v>
      </c>
      <c r="M19" s="52">
        <v>8503045</v>
      </c>
      <c r="N19" s="52">
        <v>1848280</v>
      </c>
      <c r="O19" s="110">
        <f t="shared" si="1"/>
        <v>65324287</v>
      </c>
      <c r="P19" s="112">
        <f t="shared" si="2"/>
        <v>86946025</v>
      </c>
    </row>
    <row r="20" spans="3:16" ht="30" customHeight="1">
      <c r="C20" s="28"/>
      <c r="D20" s="32" t="s">
        <v>47</v>
      </c>
      <c r="E20" s="33"/>
      <c r="F20" s="109">
        <f>SUM(F21:F24)</f>
        <v>120210</v>
      </c>
      <c r="G20" s="109">
        <f>SUM(G21:G24)</f>
        <v>432090</v>
      </c>
      <c r="H20" s="110">
        <f t="shared" si="0"/>
        <v>552300</v>
      </c>
      <c r="I20" s="111"/>
      <c r="J20" s="109">
        <f>SUM(J21:J24)</f>
        <v>9333715</v>
      </c>
      <c r="K20" s="109">
        <f>SUM(K21:K24)</f>
        <v>9805951</v>
      </c>
      <c r="L20" s="109">
        <f>SUM(L21:L24)</f>
        <v>24252771</v>
      </c>
      <c r="M20" s="109">
        <f>SUM(M21:M24)</f>
        <v>28967531</v>
      </c>
      <c r="N20" s="109">
        <f>SUM(N21:N24)</f>
        <v>10823790</v>
      </c>
      <c r="O20" s="110">
        <f t="shared" si="1"/>
        <v>83183758</v>
      </c>
      <c r="P20" s="112">
        <f t="shared" si="2"/>
        <v>83736058</v>
      </c>
    </row>
    <row r="21" spans="3:16" ht="30" customHeight="1">
      <c r="C21" s="28"/>
      <c r="D21" s="29"/>
      <c r="E21" s="31" t="s">
        <v>48</v>
      </c>
      <c r="F21" s="52">
        <v>95900</v>
      </c>
      <c r="G21" s="52">
        <v>286180</v>
      </c>
      <c r="H21" s="110">
        <f t="shared" si="0"/>
        <v>382080</v>
      </c>
      <c r="I21" s="83"/>
      <c r="J21" s="52">
        <v>7191225</v>
      </c>
      <c r="K21" s="52">
        <v>8728041</v>
      </c>
      <c r="L21" s="52">
        <v>23020471</v>
      </c>
      <c r="M21" s="52">
        <v>27975221</v>
      </c>
      <c r="N21" s="52">
        <v>10363050</v>
      </c>
      <c r="O21" s="110">
        <f t="shared" si="1"/>
        <v>77278008</v>
      </c>
      <c r="P21" s="112">
        <f t="shared" si="2"/>
        <v>77660088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145910</v>
      </c>
      <c r="H22" s="110">
        <f t="shared" si="0"/>
        <v>170220</v>
      </c>
      <c r="I22" s="83"/>
      <c r="J22" s="52">
        <v>2142490</v>
      </c>
      <c r="K22" s="52">
        <v>1077910</v>
      </c>
      <c r="L22" s="52">
        <v>1232300</v>
      </c>
      <c r="M22" s="52">
        <v>992310</v>
      </c>
      <c r="N22" s="52">
        <v>460740</v>
      </c>
      <c r="O22" s="110">
        <f t="shared" si="1"/>
        <v>5905750</v>
      </c>
      <c r="P22" s="112">
        <f t="shared" si="2"/>
        <v>6075970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10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10">
        <f t="shared" si="1"/>
        <v>0</v>
      </c>
      <c r="P23" s="112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10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10">
        <f t="shared" si="1"/>
        <v>0</v>
      </c>
      <c r="P24" s="112">
        <f t="shared" si="2"/>
        <v>0</v>
      </c>
    </row>
    <row r="25" spans="3:16" ht="30" customHeight="1">
      <c r="C25" s="28"/>
      <c r="D25" s="32" t="s">
        <v>51</v>
      </c>
      <c r="E25" s="33"/>
      <c r="F25" s="109">
        <f>SUM(F26:F28)</f>
        <v>9556936</v>
      </c>
      <c r="G25" s="109">
        <f>SUM(G26:G28)</f>
        <v>8864761</v>
      </c>
      <c r="H25" s="110">
        <f t="shared" si="0"/>
        <v>18421697</v>
      </c>
      <c r="I25" s="111"/>
      <c r="J25" s="109">
        <f>SUM(J26:J28)</f>
        <v>19217136</v>
      </c>
      <c r="K25" s="109">
        <f>SUM(K26:K28)</f>
        <v>20379610</v>
      </c>
      <c r="L25" s="109">
        <f>SUM(L26:L28)</f>
        <v>13993484</v>
      </c>
      <c r="M25" s="109">
        <f>SUM(M26:M28)</f>
        <v>12947721</v>
      </c>
      <c r="N25" s="109">
        <f>SUM(N26:N28)</f>
        <v>6689404</v>
      </c>
      <c r="O25" s="110">
        <f t="shared" si="1"/>
        <v>73227355</v>
      </c>
      <c r="P25" s="112">
        <f t="shared" si="2"/>
        <v>91649052</v>
      </c>
    </row>
    <row r="26" spans="3:16" ht="30" customHeight="1">
      <c r="C26" s="28"/>
      <c r="D26" s="29"/>
      <c r="E26" s="34" t="s">
        <v>52</v>
      </c>
      <c r="F26" s="52">
        <v>5945370</v>
      </c>
      <c r="G26" s="52">
        <v>7764880</v>
      </c>
      <c r="H26" s="110">
        <f t="shared" si="0"/>
        <v>13710250</v>
      </c>
      <c r="I26" s="83"/>
      <c r="J26" s="52">
        <v>14984700</v>
      </c>
      <c r="K26" s="52">
        <v>19229560</v>
      </c>
      <c r="L26" s="52">
        <v>13018120</v>
      </c>
      <c r="M26" s="52">
        <v>11922610</v>
      </c>
      <c r="N26" s="52">
        <v>6049680</v>
      </c>
      <c r="O26" s="110">
        <f t="shared" si="1"/>
        <v>65204670</v>
      </c>
      <c r="P26" s="112">
        <f t="shared" si="2"/>
        <v>78914920</v>
      </c>
    </row>
    <row r="27" spans="3:16" ht="30" customHeight="1">
      <c r="C27" s="28"/>
      <c r="D27" s="29"/>
      <c r="E27" s="34" t="s">
        <v>53</v>
      </c>
      <c r="F27" s="52">
        <v>883934</v>
      </c>
      <c r="G27" s="52">
        <v>526915</v>
      </c>
      <c r="H27" s="110">
        <f t="shared" si="0"/>
        <v>1410849</v>
      </c>
      <c r="I27" s="83"/>
      <c r="J27" s="52">
        <v>1113822</v>
      </c>
      <c r="K27" s="52">
        <v>455350</v>
      </c>
      <c r="L27" s="52">
        <v>482364</v>
      </c>
      <c r="M27" s="52">
        <v>59400</v>
      </c>
      <c r="N27" s="52">
        <v>105724</v>
      </c>
      <c r="O27" s="110">
        <f t="shared" si="1"/>
        <v>2216660</v>
      </c>
      <c r="P27" s="112">
        <f t="shared" si="2"/>
        <v>3627509</v>
      </c>
    </row>
    <row r="28" spans="3:16" ht="30" customHeight="1">
      <c r="C28" s="28"/>
      <c r="D28" s="29"/>
      <c r="E28" s="34" t="s">
        <v>54</v>
      </c>
      <c r="F28" s="52">
        <v>2727632</v>
      </c>
      <c r="G28" s="52">
        <v>572966</v>
      </c>
      <c r="H28" s="110">
        <f t="shared" si="0"/>
        <v>3300598</v>
      </c>
      <c r="I28" s="83"/>
      <c r="J28" s="52">
        <v>3118614</v>
      </c>
      <c r="K28" s="52">
        <v>694700</v>
      </c>
      <c r="L28" s="52">
        <v>493000</v>
      </c>
      <c r="M28" s="52">
        <v>965711</v>
      </c>
      <c r="N28" s="52">
        <v>534000</v>
      </c>
      <c r="O28" s="110">
        <f t="shared" si="1"/>
        <v>5806025</v>
      </c>
      <c r="P28" s="112">
        <f t="shared" si="2"/>
        <v>9106623</v>
      </c>
    </row>
    <row r="29" spans="3:16" ht="30" customHeight="1">
      <c r="C29" s="28"/>
      <c r="D29" s="36" t="s">
        <v>55</v>
      </c>
      <c r="E29" s="37"/>
      <c r="F29" s="52">
        <v>1403679</v>
      </c>
      <c r="G29" s="52">
        <v>1798472</v>
      </c>
      <c r="H29" s="110">
        <f t="shared" si="0"/>
        <v>3202151</v>
      </c>
      <c r="I29" s="83"/>
      <c r="J29" s="52">
        <v>14689882</v>
      </c>
      <c r="K29" s="52">
        <v>10340586</v>
      </c>
      <c r="L29" s="52">
        <v>12933604</v>
      </c>
      <c r="M29" s="52">
        <v>14871227</v>
      </c>
      <c r="N29" s="52">
        <v>4211895</v>
      </c>
      <c r="O29" s="110">
        <f t="shared" si="1"/>
        <v>57047194</v>
      </c>
      <c r="P29" s="112">
        <f t="shared" si="2"/>
        <v>60249345</v>
      </c>
    </row>
    <row r="30" spans="3:16" ht="30" customHeight="1" thickBot="1">
      <c r="C30" s="38"/>
      <c r="D30" s="39" t="s">
        <v>56</v>
      </c>
      <c r="E30" s="40"/>
      <c r="F30" s="54">
        <v>5905051</v>
      </c>
      <c r="G30" s="54">
        <v>5395860</v>
      </c>
      <c r="H30" s="113">
        <f t="shared" si="0"/>
        <v>11300911</v>
      </c>
      <c r="I30" s="84"/>
      <c r="J30" s="54">
        <v>44235451</v>
      </c>
      <c r="K30" s="54">
        <v>23397590</v>
      </c>
      <c r="L30" s="54">
        <v>15925813</v>
      </c>
      <c r="M30" s="54">
        <v>12733276</v>
      </c>
      <c r="N30" s="54">
        <v>5301444</v>
      </c>
      <c r="O30" s="113">
        <f t="shared" si="1"/>
        <v>101593574</v>
      </c>
      <c r="P30" s="114">
        <f t="shared" si="2"/>
        <v>112894485</v>
      </c>
    </row>
    <row r="31" spans="3:16" ht="30" customHeight="1">
      <c r="C31" s="25" t="s">
        <v>57</v>
      </c>
      <c r="D31" s="41"/>
      <c r="E31" s="42"/>
      <c r="F31" s="105">
        <f>SUM(F32:F40)</f>
        <v>824720</v>
      </c>
      <c r="G31" s="105">
        <f>SUM(G32:G40)</f>
        <v>1428150</v>
      </c>
      <c r="H31" s="106">
        <f t="shared" si="0"/>
        <v>2252870</v>
      </c>
      <c r="I31" s="107"/>
      <c r="J31" s="105">
        <f>SUM(J32:J40)</f>
        <v>127374662</v>
      </c>
      <c r="K31" s="105">
        <f>SUM(K32:K40)</f>
        <v>112111369</v>
      </c>
      <c r="L31" s="105">
        <f>SUM(L32:L40)</f>
        <v>116456920</v>
      </c>
      <c r="M31" s="105">
        <f>SUM(M32:M40)</f>
        <v>160660714</v>
      </c>
      <c r="N31" s="105">
        <f>SUM(N32:N40)</f>
        <v>81973020</v>
      </c>
      <c r="O31" s="106">
        <f t="shared" si="1"/>
        <v>598576685</v>
      </c>
      <c r="P31" s="108">
        <f t="shared" si="2"/>
        <v>600829555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15">
        <f t="shared" si="0"/>
        <v>0</v>
      </c>
      <c r="I32" s="53"/>
      <c r="J32" s="87">
        <v>7714156</v>
      </c>
      <c r="K32" s="87">
        <v>19058710</v>
      </c>
      <c r="L32" s="87">
        <v>18699930</v>
      </c>
      <c r="M32" s="87">
        <v>20462661</v>
      </c>
      <c r="N32" s="87">
        <v>5063210</v>
      </c>
      <c r="O32" s="115">
        <f t="shared" si="1"/>
        <v>70998667</v>
      </c>
      <c r="P32" s="116">
        <f t="shared" si="2"/>
        <v>70998667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9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10">
        <f t="shared" si="1"/>
        <v>0</v>
      </c>
      <c r="P33" s="112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9">
        <f t="shared" si="0"/>
        <v>0</v>
      </c>
      <c r="I34" s="53"/>
      <c r="J34" s="52">
        <v>58662016</v>
      </c>
      <c r="K34" s="52">
        <v>41874859</v>
      </c>
      <c r="L34" s="52">
        <v>25806080</v>
      </c>
      <c r="M34" s="52">
        <v>17451883</v>
      </c>
      <c r="N34" s="52">
        <v>6381230</v>
      </c>
      <c r="O34" s="110">
        <f t="shared" si="1"/>
        <v>150176068</v>
      </c>
      <c r="P34" s="112">
        <f t="shared" si="2"/>
        <v>150176068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99400</v>
      </c>
      <c r="H35" s="109">
        <f t="shared" si="0"/>
        <v>99400</v>
      </c>
      <c r="I35" s="83"/>
      <c r="J35" s="52">
        <v>4205370</v>
      </c>
      <c r="K35" s="52">
        <v>4004050</v>
      </c>
      <c r="L35" s="52">
        <v>6280850</v>
      </c>
      <c r="M35" s="52">
        <v>7019600</v>
      </c>
      <c r="N35" s="52">
        <v>4550840</v>
      </c>
      <c r="O35" s="110">
        <f t="shared" si="1"/>
        <v>26060710</v>
      </c>
      <c r="P35" s="112">
        <f t="shared" si="2"/>
        <v>26160110</v>
      </c>
    </row>
    <row r="36" spans="3:16" ht="30" customHeight="1">
      <c r="C36" s="28"/>
      <c r="D36" s="36" t="s">
        <v>61</v>
      </c>
      <c r="E36" s="37"/>
      <c r="F36" s="52">
        <v>824720</v>
      </c>
      <c r="G36" s="52">
        <v>1056490</v>
      </c>
      <c r="H36" s="109">
        <f t="shared" si="0"/>
        <v>1881210</v>
      </c>
      <c r="I36" s="83"/>
      <c r="J36" s="52">
        <v>14191760</v>
      </c>
      <c r="K36" s="52">
        <v>11780580</v>
      </c>
      <c r="L36" s="52">
        <v>13930580</v>
      </c>
      <c r="M36" s="52">
        <v>9680740</v>
      </c>
      <c r="N36" s="52">
        <v>1743600</v>
      </c>
      <c r="O36" s="110">
        <f t="shared" si="1"/>
        <v>51327260</v>
      </c>
      <c r="P36" s="112">
        <f t="shared" si="2"/>
        <v>53208470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272260</v>
      </c>
      <c r="H37" s="109">
        <f t="shared" si="0"/>
        <v>272260</v>
      </c>
      <c r="I37" s="53"/>
      <c r="J37" s="52">
        <v>41538080</v>
      </c>
      <c r="K37" s="52">
        <v>33013070</v>
      </c>
      <c r="L37" s="52">
        <v>25035520</v>
      </c>
      <c r="M37" s="52">
        <v>17115040</v>
      </c>
      <c r="N37" s="52">
        <v>8415690</v>
      </c>
      <c r="O37" s="110">
        <f t="shared" si="1"/>
        <v>125117400</v>
      </c>
      <c r="P37" s="112">
        <f t="shared" si="2"/>
        <v>125389660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9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10">
        <f t="shared" si="1"/>
        <v>0</v>
      </c>
      <c r="P38" s="112">
        <f t="shared" si="2"/>
        <v>0</v>
      </c>
    </row>
    <row r="39" spans="3:16" ht="30" customHeight="1">
      <c r="C39" s="28"/>
      <c r="D39" s="184" t="s">
        <v>64</v>
      </c>
      <c r="E39" s="202"/>
      <c r="F39" s="52">
        <v>0</v>
      </c>
      <c r="G39" s="52">
        <v>0</v>
      </c>
      <c r="H39" s="110">
        <f t="shared" si="0"/>
        <v>0</v>
      </c>
      <c r="I39" s="53"/>
      <c r="J39" s="52">
        <v>266750</v>
      </c>
      <c r="K39" s="52">
        <v>1377150</v>
      </c>
      <c r="L39" s="52">
        <v>26212760</v>
      </c>
      <c r="M39" s="52">
        <v>85646520</v>
      </c>
      <c r="N39" s="52">
        <v>53892440</v>
      </c>
      <c r="O39" s="110">
        <f t="shared" si="1"/>
        <v>167395620</v>
      </c>
      <c r="P39" s="112">
        <f t="shared" si="2"/>
        <v>167395620</v>
      </c>
    </row>
    <row r="40" spans="3:16" ht="30" customHeight="1" thickBot="1">
      <c r="C40" s="38"/>
      <c r="D40" s="186" t="s">
        <v>65</v>
      </c>
      <c r="E40" s="187"/>
      <c r="F40" s="88">
        <v>0</v>
      </c>
      <c r="G40" s="88">
        <v>0</v>
      </c>
      <c r="H40" s="117">
        <f t="shared" si="0"/>
        <v>0</v>
      </c>
      <c r="I40" s="55"/>
      <c r="J40" s="88">
        <v>796530</v>
      </c>
      <c r="K40" s="88">
        <v>1002950</v>
      </c>
      <c r="L40" s="88">
        <v>491200</v>
      </c>
      <c r="M40" s="88">
        <v>3284270</v>
      </c>
      <c r="N40" s="88">
        <v>1926010</v>
      </c>
      <c r="O40" s="117">
        <f t="shared" si="1"/>
        <v>7500960</v>
      </c>
      <c r="P40" s="118">
        <f t="shared" si="2"/>
        <v>7500960</v>
      </c>
    </row>
    <row r="41" spans="3:16" ht="30" customHeight="1">
      <c r="C41" s="25" t="s">
        <v>66</v>
      </c>
      <c r="D41" s="41"/>
      <c r="E41" s="42"/>
      <c r="F41" s="105">
        <f>SUM(F42:F45)</f>
        <v>0</v>
      </c>
      <c r="G41" s="105">
        <f>SUM(G42:G45)</f>
        <v>0</v>
      </c>
      <c r="H41" s="106">
        <f t="shared" si="0"/>
        <v>0</v>
      </c>
      <c r="I41" s="119"/>
      <c r="J41" s="105">
        <f>SUM(J42:J45)</f>
        <v>38345462</v>
      </c>
      <c r="K41" s="105">
        <f>SUM(K42:K45)</f>
        <v>38451886</v>
      </c>
      <c r="L41" s="105">
        <f>SUM(L42:L45)</f>
        <v>120146324</v>
      </c>
      <c r="M41" s="105">
        <f>SUM(M42:M45)</f>
        <v>292375455</v>
      </c>
      <c r="N41" s="105">
        <f>SUM(N42:N45)</f>
        <v>190867245</v>
      </c>
      <c r="O41" s="106">
        <f t="shared" si="1"/>
        <v>680186372</v>
      </c>
      <c r="P41" s="108">
        <f t="shared" si="2"/>
        <v>680186372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10">
        <f t="shared" si="0"/>
        <v>0</v>
      </c>
      <c r="I42" s="53"/>
      <c r="J42" s="52">
        <v>718380</v>
      </c>
      <c r="K42" s="52">
        <v>2013460</v>
      </c>
      <c r="L42" s="52">
        <v>54597130</v>
      </c>
      <c r="M42" s="52">
        <v>156135333</v>
      </c>
      <c r="N42" s="52">
        <v>102409711</v>
      </c>
      <c r="O42" s="110">
        <f>SUM(I42:N42)</f>
        <v>315874014</v>
      </c>
      <c r="P42" s="112">
        <f>SUM(O42,H42)</f>
        <v>315874014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10">
        <f t="shared" si="0"/>
        <v>0</v>
      </c>
      <c r="I43" s="53"/>
      <c r="J43" s="52">
        <v>35724322</v>
      </c>
      <c r="K43" s="52">
        <v>33294446</v>
      </c>
      <c r="L43" s="52">
        <v>49567314</v>
      </c>
      <c r="M43" s="52">
        <v>72332593</v>
      </c>
      <c r="N43" s="52">
        <v>33622038</v>
      </c>
      <c r="O43" s="110">
        <f>SUM(I43:N43)</f>
        <v>224540713</v>
      </c>
      <c r="P43" s="112">
        <f>SUM(O43,H43)</f>
        <v>224540713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10">
        <f t="shared" si="0"/>
        <v>0</v>
      </c>
      <c r="I44" s="53"/>
      <c r="J44" s="52">
        <v>0</v>
      </c>
      <c r="K44" s="52">
        <v>252700</v>
      </c>
      <c r="L44" s="52">
        <v>1843710</v>
      </c>
      <c r="M44" s="52">
        <v>4200700</v>
      </c>
      <c r="N44" s="52">
        <v>2673860</v>
      </c>
      <c r="O44" s="110">
        <f>SUM(I44:N44)</f>
        <v>8970970</v>
      </c>
      <c r="P44" s="112">
        <f>SUM(O44,H44)</f>
        <v>8970970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13">
        <f t="shared" si="0"/>
        <v>0</v>
      </c>
      <c r="I45" s="56"/>
      <c r="J45" s="54">
        <v>1902760</v>
      </c>
      <c r="K45" s="54">
        <v>2891280</v>
      </c>
      <c r="L45" s="54">
        <v>14138170</v>
      </c>
      <c r="M45" s="54">
        <v>59706829</v>
      </c>
      <c r="N45" s="54">
        <v>52161636</v>
      </c>
      <c r="O45" s="120">
        <f>SUM(I45:N45)</f>
        <v>130800675</v>
      </c>
      <c r="P45" s="121">
        <f>SUM(O45,H45)</f>
        <v>130800675</v>
      </c>
    </row>
    <row r="46" spans="3:16" ht="30" customHeight="1" thickBot="1">
      <c r="C46" s="188" t="s">
        <v>70</v>
      </c>
      <c r="D46" s="189"/>
      <c r="E46" s="189"/>
      <c r="F46" s="122">
        <f>SUM(F10,F31,F41)</f>
        <v>29574194</v>
      </c>
      <c r="G46" s="122">
        <f>SUM(G10,G31,G41)</f>
        <v>36796523</v>
      </c>
      <c r="H46" s="123">
        <f t="shared" si="0"/>
        <v>66370717</v>
      </c>
      <c r="I46" s="124"/>
      <c r="J46" s="122">
        <f>SUM(J10,J31,J41)</f>
        <v>467862370</v>
      </c>
      <c r="K46" s="122">
        <f>SUM(K10,K31,K41)</f>
        <v>353362544</v>
      </c>
      <c r="L46" s="122">
        <f>SUM(L10,L31,L41)</f>
        <v>403884517</v>
      </c>
      <c r="M46" s="122">
        <f>SUM(M10,M31,M41)</f>
        <v>627834985</v>
      </c>
      <c r="N46" s="122">
        <f>SUM(N10,N31,N41)</f>
        <v>361079505</v>
      </c>
      <c r="O46" s="123">
        <f t="shared" si="1"/>
        <v>2214023921</v>
      </c>
      <c r="P46" s="125">
        <f t="shared" si="2"/>
        <v>2280394638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5">
        <f>SUM(F49,F55,F58,F63,F67,F68)</f>
        <v>26213945</v>
      </c>
      <c r="G48" s="105">
        <f>SUM(G49,G55,G58,G63,G67,G68)</f>
        <v>32136429</v>
      </c>
      <c r="H48" s="106">
        <f t="shared" si="0"/>
        <v>58350374</v>
      </c>
      <c r="I48" s="107"/>
      <c r="J48" s="105">
        <f>SUM(J49,J55,J58,J63,J67,J68)</f>
        <v>273905351</v>
      </c>
      <c r="K48" s="105">
        <f>SUM(K49,K55,K58,K63,K67,K68)</f>
        <v>183300021</v>
      </c>
      <c r="L48" s="105">
        <f>SUM(L49,L55,L58,L63,L67,L68)</f>
        <v>151059038</v>
      </c>
      <c r="M48" s="105">
        <f>SUM(M49,M55,M58,M63,M67,M68)</f>
        <v>156916459</v>
      </c>
      <c r="N48" s="105">
        <f>SUM(N49,N55,N58,N63,N67,N68)</f>
        <v>79242771</v>
      </c>
      <c r="O48" s="106">
        <f t="shared" si="1"/>
        <v>844423640</v>
      </c>
      <c r="P48" s="108">
        <f t="shared" si="2"/>
        <v>902774014</v>
      </c>
      <c r="Q48" s="20"/>
    </row>
    <row r="49" spans="3:16" ht="30" customHeight="1">
      <c r="C49" s="28"/>
      <c r="D49" s="29" t="s">
        <v>38</v>
      </c>
      <c r="E49" s="30"/>
      <c r="F49" s="109">
        <f>SUM(F50:F54)</f>
        <v>2780461</v>
      </c>
      <c r="G49" s="109">
        <f>SUM(G50:G54)</f>
        <v>5238379</v>
      </c>
      <c r="H49" s="110">
        <f t="shared" si="0"/>
        <v>8018840</v>
      </c>
      <c r="I49" s="111"/>
      <c r="J49" s="109">
        <f>SUM(J50:J54)</f>
        <v>57273863</v>
      </c>
      <c r="K49" s="109">
        <f>SUM(K50:K54)</f>
        <v>33086695</v>
      </c>
      <c r="L49" s="109">
        <f>SUM(L50:L54)</f>
        <v>28495972</v>
      </c>
      <c r="M49" s="109">
        <f>SUM(M50:M54)</f>
        <v>33478906</v>
      </c>
      <c r="N49" s="109">
        <f>SUM(N50:N54)</f>
        <v>28161182</v>
      </c>
      <c r="O49" s="110">
        <f t="shared" si="1"/>
        <v>180496618</v>
      </c>
      <c r="P49" s="112">
        <f t="shared" si="2"/>
        <v>188515458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10">
        <f t="shared" si="0"/>
        <v>0</v>
      </c>
      <c r="I50" s="83"/>
      <c r="J50" s="52">
        <v>35668788</v>
      </c>
      <c r="K50" s="52">
        <v>18337305</v>
      </c>
      <c r="L50" s="52">
        <v>17538025</v>
      </c>
      <c r="M50" s="52">
        <v>20106523</v>
      </c>
      <c r="N50" s="52">
        <v>16245275</v>
      </c>
      <c r="O50" s="110">
        <f t="shared" si="1"/>
        <v>107895916</v>
      </c>
      <c r="P50" s="112">
        <f t="shared" si="2"/>
        <v>107895916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10">
        <f t="shared" si="0"/>
        <v>0</v>
      </c>
      <c r="I51" s="83"/>
      <c r="J51" s="52">
        <v>110628</v>
      </c>
      <c r="K51" s="52">
        <v>384054</v>
      </c>
      <c r="L51" s="52">
        <v>960456</v>
      </c>
      <c r="M51" s="52">
        <v>2662408</v>
      </c>
      <c r="N51" s="52">
        <v>4017662</v>
      </c>
      <c r="O51" s="110">
        <f t="shared" si="1"/>
        <v>8135208</v>
      </c>
      <c r="P51" s="112">
        <f t="shared" si="2"/>
        <v>8135208</v>
      </c>
    </row>
    <row r="52" spans="3:16" ht="30" customHeight="1">
      <c r="C52" s="28"/>
      <c r="D52" s="29"/>
      <c r="E52" s="31" t="s">
        <v>41</v>
      </c>
      <c r="F52" s="52">
        <v>1054969</v>
      </c>
      <c r="G52" s="52">
        <v>2136712</v>
      </c>
      <c r="H52" s="110">
        <f t="shared" si="0"/>
        <v>3191681</v>
      </c>
      <c r="I52" s="83"/>
      <c r="J52" s="52">
        <v>8436551</v>
      </c>
      <c r="K52" s="52">
        <v>5601220</v>
      </c>
      <c r="L52" s="52">
        <v>4117635</v>
      </c>
      <c r="M52" s="52">
        <v>5296535</v>
      </c>
      <c r="N52" s="52">
        <v>4975261</v>
      </c>
      <c r="O52" s="110">
        <f t="shared" si="1"/>
        <v>28427202</v>
      </c>
      <c r="P52" s="112">
        <f t="shared" si="2"/>
        <v>31618883</v>
      </c>
    </row>
    <row r="53" spans="3:16" ht="30" customHeight="1">
      <c r="C53" s="28"/>
      <c r="D53" s="29"/>
      <c r="E53" s="31" t="s">
        <v>42</v>
      </c>
      <c r="F53" s="52">
        <v>1073634</v>
      </c>
      <c r="G53" s="52">
        <v>2427169</v>
      </c>
      <c r="H53" s="110">
        <f t="shared" si="0"/>
        <v>3500803</v>
      </c>
      <c r="I53" s="83"/>
      <c r="J53" s="52">
        <v>6168325</v>
      </c>
      <c r="K53" s="52">
        <v>3878057</v>
      </c>
      <c r="L53" s="52">
        <v>2649357</v>
      </c>
      <c r="M53" s="52">
        <v>2150827</v>
      </c>
      <c r="N53" s="52">
        <v>1329449</v>
      </c>
      <c r="O53" s="110">
        <f t="shared" si="1"/>
        <v>16176015</v>
      </c>
      <c r="P53" s="112">
        <f t="shared" si="2"/>
        <v>19676818</v>
      </c>
    </row>
    <row r="54" spans="3:16" ht="30" customHeight="1">
      <c r="C54" s="28"/>
      <c r="D54" s="29"/>
      <c r="E54" s="31" t="s">
        <v>43</v>
      </c>
      <c r="F54" s="52">
        <v>651858</v>
      </c>
      <c r="G54" s="52">
        <v>674498</v>
      </c>
      <c r="H54" s="110">
        <f t="shared" si="0"/>
        <v>1326356</v>
      </c>
      <c r="I54" s="83"/>
      <c r="J54" s="52">
        <v>6889571</v>
      </c>
      <c r="K54" s="52">
        <v>4886059</v>
      </c>
      <c r="L54" s="52">
        <v>3230499</v>
      </c>
      <c r="M54" s="52">
        <v>3262613</v>
      </c>
      <c r="N54" s="52">
        <v>1593535</v>
      </c>
      <c r="O54" s="110">
        <f t="shared" si="1"/>
        <v>19862277</v>
      </c>
      <c r="P54" s="112">
        <f t="shared" si="2"/>
        <v>21188633</v>
      </c>
    </row>
    <row r="55" spans="3:16" ht="30" customHeight="1">
      <c r="C55" s="28"/>
      <c r="D55" s="32" t="s">
        <v>44</v>
      </c>
      <c r="E55" s="33"/>
      <c r="F55" s="109">
        <f>SUM(F56:F57)</f>
        <v>7663746</v>
      </c>
      <c r="G55" s="109">
        <f>SUM(G56:G57)</f>
        <v>11593933</v>
      </c>
      <c r="H55" s="110">
        <f t="shared" si="0"/>
        <v>19257679</v>
      </c>
      <c r="I55" s="111"/>
      <c r="J55" s="109">
        <f>SUM(J56:J57)</f>
        <v>133929125</v>
      </c>
      <c r="K55" s="109">
        <f>SUM(K56:K57)</f>
        <v>90764072</v>
      </c>
      <c r="L55" s="109">
        <f>SUM(L56:L57)</f>
        <v>61006938</v>
      </c>
      <c r="M55" s="109">
        <f>SUM(M56:M57)</f>
        <v>60192285</v>
      </c>
      <c r="N55" s="109">
        <f>SUM(N56:N57)</f>
        <v>26339033</v>
      </c>
      <c r="O55" s="110">
        <f t="shared" si="1"/>
        <v>372231453</v>
      </c>
      <c r="P55" s="112">
        <f t="shared" si="2"/>
        <v>391489132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10">
        <f t="shared" si="0"/>
        <v>0</v>
      </c>
      <c r="I56" s="83"/>
      <c r="J56" s="52">
        <v>110168840</v>
      </c>
      <c r="K56" s="52">
        <v>75688095</v>
      </c>
      <c r="L56" s="52">
        <v>50928523</v>
      </c>
      <c r="M56" s="52">
        <v>52661931</v>
      </c>
      <c r="N56" s="52">
        <v>24675581</v>
      </c>
      <c r="O56" s="110">
        <f t="shared" si="1"/>
        <v>314122970</v>
      </c>
      <c r="P56" s="112">
        <f t="shared" si="2"/>
        <v>314122970</v>
      </c>
    </row>
    <row r="57" spans="3:16" ht="30" customHeight="1">
      <c r="C57" s="28"/>
      <c r="D57" s="29"/>
      <c r="E57" s="31" t="s">
        <v>46</v>
      </c>
      <c r="F57" s="52">
        <v>7663746</v>
      </c>
      <c r="G57" s="52">
        <v>11593933</v>
      </c>
      <c r="H57" s="110">
        <f t="shared" si="0"/>
        <v>19257679</v>
      </c>
      <c r="I57" s="83"/>
      <c r="J57" s="52">
        <v>23760285</v>
      </c>
      <c r="K57" s="52">
        <v>15075977</v>
      </c>
      <c r="L57" s="52">
        <v>10078415</v>
      </c>
      <c r="M57" s="52">
        <v>7530354</v>
      </c>
      <c r="N57" s="52">
        <v>1663452</v>
      </c>
      <c r="O57" s="110">
        <f t="shared" si="1"/>
        <v>58108483</v>
      </c>
      <c r="P57" s="112">
        <f t="shared" si="2"/>
        <v>77366162</v>
      </c>
    </row>
    <row r="58" spans="3:16" ht="30" customHeight="1">
      <c r="C58" s="28"/>
      <c r="D58" s="32" t="s">
        <v>47</v>
      </c>
      <c r="E58" s="33"/>
      <c r="F58" s="109">
        <f>SUM(F59:F62)</f>
        <v>105758</v>
      </c>
      <c r="G58" s="109">
        <f>SUM(G59:G62)</f>
        <v>384099</v>
      </c>
      <c r="H58" s="110">
        <f t="shared" si="0"/>
        <v>489857</v>
      </c>
      <c r="I58" s="111"/>
      <c r="J58" s="109">
        <f>SUM(J59:J62)</f>
        <v>8363609</v>
      </c>
      <c r="K58" s="109">
        <f>SUM(K59:K62)</f>
        <v>8745709</v>
      </c>
      <c r="L58" s="109">
        <f>SUM(L59:L62)</f>
        <v>21728510</v>
      </c>
      <c r="M58" s="109">
        <f>SUM(M59:M62)</f>
        <v>25764411</v>
      </c>
      <c r="N58" s="109">
        <f>SUM(N59:N62)</f>
        <v>9690874</v>
      </c>
      <c r="O58" s="110">
        <f t="shared" si="1"/>
        <v>74293113</v>
      </c>
      <c r="P58" s="112">
        <f t="shared" si="2"/>
        <v>74782970</v>
      </c>
    </row>
    <row r="59" spans="3:16" ht="30" customHeight="1">
      <c r="C59" s="28"/>
      <c r="D59" s="29"/>
      <c r="E59" s="31" t="s">
        <v>48</v>
      </c>
      <c r="F59" s="52">
        <v>86310</v>
      </c>
      <c r="G59" s="52">
        <v>252780</v>
      </c>
      <c r="H59" s="110">
        <f t="shared" si="0"/>
        <v>339090</v>
      </c>
      <c r="I59" s="83"/>
      <c r="J59" s="52">
        <v>6445185</v>
      </c>
      <c r="K59" s="52">
        <v>7778165</v>
      </c>
      <c r="L59" s="52">
        <v>20619440</v>
      </c>
      <c r="M59" s="52">
        <v>24871332</v>
      </c>
      <c r="N59" s="52">
        <v>9276208</v>
      </c>
      <c r="O59" s="110">
        <f t="shared" si="1"/>
        <v>68990330</v>
      </c>
      <c r="P59" s="112">
        <f t="shared" si="2"/>
        <v>69329420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131319</v>
      </c>
      <c r="H60" s="110">
        <f t="shared" si="0"/>
        <v>150767</v>
      </c>
      <c r="I60" s="83"/>
      <c r="J60" s="52">
        <v>1918424</v>
      </c>
      <c r="K60" s="52">
        <v>967544</v>
      </c>
      <c r="L60" s="52">
        <v>1109070</v>
      </c>
      <c r="M60" s="52">
        <v>893079</v>
      </c>
      <c r="N60" s="52">
        <v>414666</v>
      </c>
      <c r="O60" s="110">
        <f t="shared" si="1"/>
        <v>5302783</v>
      </c>
      <c r="P60" s="112">
        <f t="shared" si="2"/>
        <v>5453550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10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10">
        <f t="shared" si="1"/>
        <v>0</v>
      </c>
      <c r="P61" s="112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10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10">
        <f t="shared" si="1"/>
        <v>0</v>
      </c>
      <c r="P62" s="112">
        <f t="shared" si="2"/>
        <v>0</v>
      </c>
    </row>
    <row r="63" spans="3:16" ht="30" customHeight="1">
      <c r="C63" s="28"/>
      <c r="D63" s="32" t="s">
        <v>51</v>
      </c>
      <c r="E63" s="33"/>
      <c r="F63" s="109">
        <f>SUM(F64:F66)</f>
        <v>8529114</v>
      </c>
      <c r="G63" s="109">
        <f>SUM(G64:G66)</f>
        <v>7917197</v>
      </c>
      <c r="H63" s="110">
        <f t="shared" si="0"/>
        <v>16446311</v>
      </c>
      <c r="I63" s="111"/>
      <c r="J63" s="109">
        <f>SUM(J64:J66)</f>
        <v>17063998</v>
      </c>
      <c r="K63" s="109">
        <f>SUM(K64:K66)</f>
        <v>18123078</v>
      </c>
      <c r="L63" s="109">
        <f>SUM(L64:L66)</f>
        <v>12493372</v>
      </c>
      <c r="M63" s="109">
        <f>SUM(M64:M66)</f>
        <v>11559653</v>
      </c>
      <c r="N63" s="109">
        <f>SUM(N64:N66)</f>
        <v>5959533</v>
      </c>
      <c r="O63" s="110">
        <f t="shared" si="1"/>
        <v>65199634</v>
      </c>
      <c r="P63" s="112">
        <f t="shared" si="2"/>
        <v>81645945</v>
      </c>
    </row>
    <row r="64" spans="3:16" ht="30" customHeight="1">
      <c r="C64" s="28"/>
      <c r="D64" s="29"/>
      <c r="E64" s="34" t="s">
        <v>52</v>
      </c>
      <c r="F64" s="52">
        <v>5294088</v>
      </c>
      <c r="G64" s="52">
        <v>6935782</v>
      </c>
      <c r="H64" s="110">
        <f t="shared" si="0"/>
        <v>12229870</v>
      </c>
      <c r="I64" s="83"/>
      <c r="J64" s="52">
        <v>13356163</v>
      </c>
      <c r="K64" s="52">
        <v>17152983</v>
      </c>
      <c r="L64" s="52">
        <v>11615545</v>
      </c>
      <c r="M64" s="52">
        <v>10637054</v>
      </c>
      <c r="N64" s="52">
        <v>5399794</v>
      </c>
      <c r="O64" s="110">
        <f t="shared" si="1"/>
        <v>58161539</v>
      </c>
      <c r="P64" s="112">
        <f t="shared" si="2"/>
        <v>70391409</v>
      </c>
    </row>
    <row r="65" spans="3:16" ht="30" customHeight="1">
      <c r="C65" s="28"/>
      <c r="D65" s="29"/>
      <c r="E65" s="34" t="s">
        <v>53</v>
      </c>
      <c r="F65" s="52">
        <v>790458</v>
      </c>
      <c r="G65" s="52">
        <v>469713</v>
      </c>
      <c r="H65" s="110">
        <f t="shared" si="0"/>
        <v>1260171</v>
      </c>
      <c r="I65" s="83"/>
      <c r="J65" s="52">
        <v>999138</v>
      </c>
      <c r="K65" s="52">
        <v>400615</v>
      </c>
      <c r="L65" s="52">
        <v>434127</v>
      </c>
      <c r="M65" s="52">
        <v>53460</v>
      </c>
      <c r="N65" s="52">
        <v>87939</v>
      </c>
      <c r="O65" s="110">
        <f t="shared" si="1"/>
        <v>1975279</v>
      </c>
      <c r="P65" s="112">
        <f t="shared" si="2"/>
        <v>3235450</v>
      </c>
    </row>
    <row r="66" spans="3:16" ht="30" customHeight="1">
      <c r="C66" s="28"/>
      <c r="D66" s="29"/>
      <c r="E66" s="34" t="s">
        <v>54</v>
      </c>
      <c r="F66" s="52">
        <v>2444568</v>
      </c>
      <c r="G66" s="52">
        <v>511702</v>
      </c>
      <c r="H66" s="110">
        <f t="shared" si="0"/>
        <v>2956270</v>
      </c>
      <c r="I66" s="83"/>
      <c r="J66" s="52">
        <v>2708697</v>
      </c>
      <c r="K66" s="52">
        <v>569480</v>
      </c>
      <c r="L66" s="52">
        <v>443700</v>
      </c>
      <c r="M66" s="52">
        <v>869139</v>
      </c>
      <c r="N66" s="52">
        <v>471800</v>
      </c>
      <c r="O66" s="110">
        <f t="shared" si="1"/>
        <v>5062816</v>
      </c>
      <c r="P66" s="112">
        <f t="shared" si="2"/>
        <v>8019086</v>
      </c>
    </row>
    <row r="67" spans="3:16" ht="30" customHeight="1">
      <c r="C67" s="28"/>
      <c r="D67" s="36" t="s">
        <v>55</v>
      </c>
      <c r="E67" s="37"/>
      <c r="F67" s="52">
        <v>1229815</v>
      </c>
      <c r="G67" s="52">
        <v>1606961</v>
      </c>
      <c r="H67" s="110">
        <f t="shared" si="0"/>
        <v>2836776</v>
      </c>
      <c r="I67" s="83"/>
      <c r="J67" s="52">
        <v>13039305</v>
      </c>
      <c r="K67" s="52">
        <v>9182877</v>
      </c>
      <c r="L67" s="52">
        <v>11408433</v>
      </c>
      <c r="M67" s="52">
        <v>13187928</v>
      </c>
      <c r="N67" s="52">
        <v>3790705</v>
      </c>
      <c r="O67" s="110">
        <f t="shared" si="1"/>
        <v>50609248</v>
      </c>
      <c r="P67" s="112">
        <f t="shared" si="2"/>
        <v>53446024</v>
      </c>
    </row>
    <row r="68" spans="3:16" ht="30" customHeight="1" thickBot="1">
      <c r="C68" s="38"/>
      <c r="D68" s="39" t="s">
        <v>56</v>
      </c>
      <c r="E68" s="40"/>
      <c r="F68" s="54">
        <v>5905051</v>
      </c>
      <c r="G68" s="54">
        <v>5395860</v>
      </c>
      <c r="H68" s="113">
        <f t="shared" si="0"/>
        <v>11300911</v>
      </c>
      <c r="I68" s="84"/>
      <c r="J68" s="54">
        <v>44235451</v>
      </c>
      <c r="K68" s="54">
        <v>23397590</v>
      </c>
      <c r="L68" s="54">
        <v>15925813</v>
      </c>
      <c r="M68" s="54">
        <v>12733276</v>
      </c>
      <c r="N68" s="54">
        <v>5301444</v>
      </c>
      <c r="O68" s="113">
        <f t="shared" si="1"/>
        <v>101593574</v>
      </c>
      <c r="P68" s="114">
        <f t="shared" si="2"/>
        <v>112894485</v>
      </c>
    </row>
    <row r="69" spans="3:16" ht="30" customHeight="1">
      <c r="C69" s="25" t="s">
        <v>57</v>
      </c>
      <c r="D69" s="41"/>
      <c r="E69" s="42"/>
      <c r="F69" s="105">
        <f>SUM(F70:F78)</f>
        <v>709081</v>
      </c>
      <c r="G69" s="105">
        <f>SUM(G70:G78)</f>
        <v>1285335</v>
      </c>
      <c r="H69" s="106">
        <f t="shared" si="0"/>
        <v>1994416</v>
      </c>
      <c r="I69" s="107"/>
      <c r="J69" s="105">
        <f>SUM(J70:J78)</f>
        <v>113669623</v>
      </c>
      <c r="K69" s="105">
        <f>SUM(K70:K78)</f>
        <v>100198707</v>
      </c>
      <c r="L69" s="105">
        <f>SUM(L70:L78)</f>
        <v>104094872</v>
      </c>
      <c r="M69" s="105">
        <f>SUM(M70:M78)</f>
        <v>143633777</v>
      </c>
      <c r="N69" s="105">
        <f>SUM(N70:N78)</f>
        <v>73116653</v>
      </c>
      <c r="O69" s="106">
        <f t="shared" si="1"/>
        <v>534713632</v>
      </c>
      <c r="P69" s="108">
        <f t="shared" si="2"/>
        <v>536708048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15">
        <f t="shared" si="0"/>
        <v>0</v>
      </c>
      <c r="I70" s="53"/>
      <c r="J70" s="87">
        <v>6823709</v>
      </c>
      <c r="K70" s="87">
        <v>17142058</v>
      </c>
      <c r="L70" s="87">
        <v>16706578</v>
      </c>
      <c r="M70" s="87">
        <v>18337699</v>
      </c>
      <c r="N70" s="87">
        <v>4517021</v>
      </c>
      <c r="O70" s="115">
        <f t="shared" si="1"/>
        <v>63527065</v>
      </c>
      <c r="P70" s="116">
        <f t="shared" si="2"/>
        <v>63527065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9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10">
        <f t="shared" si="1"/>
        <v>0</v>
      </c>
      <c r="P71" s="112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9">
        <f t="shared" si="0"/>
        <v>0</v>
      </c>
      <c r="I72" s="53"/>
      <c r="J72" s="52">
        <v>52479790</v>
      </c>
      <c r="K72" s="52">
        <v>37349905</v>
      </c>
      <c r="L72" s="52">
        <v>22988844</v>
      </c>
      <c r="M72" s="52">
        <v>15653671</v>
      </c>
      <c r="N72" s="52">
        <v>5719809</v>
      </c>
      <c r="O72" s="110">
        <f t="shared" si="1"/>
        <v>134192019</v>
      </c>
      <c r="P72" s="112">
        <f t="shared" si="2"/>
        <v>134192019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89460</v>
      </c>
      <c r="H73" s="109">
        <f t="shared" si="0"/>
        <v>89460</v>
      </c>
      <c r="I73" s="83"/>
      <c r="J73" s="52">
        <v>3740689</v>
      </c>
      <c r="K73" s="52">
        <v>3546273</v>
      </c>
      <c r="L73" s="52">
        <v>5618127</v>
      </c>
      <c r="M73" s="52">
        <v>6283328</v>
      </c>
      <c r="N73" s="52">
        <v>4095756</v>
      </c>
      <c r="O73" s="110">
        <f t="shared" si="1"/>
        <v>23284173</v>
      </c>
      <c r="P73" s="112">
        <f t="shared" si="2"/>
        <v>23373633</v>
      </c>
    </row>
    <row r="74" spans="3:16" ht="30" customHeight="1">
      <c r="C74" s="28"/>
      <c r="D74" s="36" t="s">
        <v>61</v>
      </c>
      <c r="E74" s="37"/>
      <c r="F74" s="52">
        <v>709081</v>
      </c>
      <c r="G74" s="52">
        <v>950841</v>
      </c>
      <c r="H74" s="109">
        <f t="shared" si="0"/>
        <v>1659922</v>
      </c>
      <c r="I74" s="83"/>
      <c r="J74" s="52">
        <v>12563914</v>
      </c>
      <c r="K74" s="52">
        <v>10460957</v>
      </c>
      <c r="L74" s="52">
        <v>12453784</v>
      </c>
      <c r="M74" s="52">
        <v>8602600</v>
      </c>
      <c r="N74" s="52">
        <v>1569240</v>
      </c>
      <c r="O74" s="110">
        <f t="shared" si="1"/>
        <v>45650495</v>
      </c>
      <c r="P74" s="112">
        <f t="shared" si="2"/>
        <v>47310417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245034</v>
      </c>
      <c r="H75" s="109">
        <f aca="true" t="shared" si="3" ref="H75:H84">SUM(F75:G75)</f>
        <v>245034</v>
      </c>
      <c r="I75" s="53"/>
      <c r="J75" s="52">
        <v>37104569</v>
      </c>
      <c r="K75" s="52">
        <v>29594038</v>
      </c>
      <c r="L75" s="52">
        <v>22444032</v>
      </c>
      <c r="M75" s="52">
        <v>15335009</v>
      </c>
      <c r="N75" s="52">
        <v>7361598</v>
      </c>
      <c r="O75" s="110">
        <f aca="true" t="shared" si="4" ref="O75:O84">SUM(I75:N75)</f>
        <v>111839246</v>
      </c>
      <c r="P75" s="112">
        <f aca="true" t="shared" si="5" ref="P75:P84">SUM(O75,H75)</f>
        <v>112084280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9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10">
        <f t="shared" si="4"/>
        <v>0</v>
      </c>
      <c r="P76" s="112">
        <f t="shared" si="5"/>
        <v>0</v>
      </c>
    </row>
    <row r="77" spans="3:16" ht="30" customHeight="1">
      <c r="C77" s="28"/>
      <c r="D77" s="184" t="s">
        <v>64</v>
      </c>
      <c r="E77" s="202"/>
      <c r="F77" s="52">
        <v>0</v>
      </c>
      <c r="G77" s="52">
        <v>0</v>
      </c>
      <c r="H77" s="110">
        <f t="shared" si="3"/>
        <v>0</v>
      </c>
      <c r="I77" s="53"/>
      <c r="J77" s="52">
        <v>240075</v>
      </c>
      <c r="K77" s="52">
        <v>1239435</v>
      </c>
      <c r="L77" s="52">
        <v>23468678</v>
      </c>
      <c r="M77" s="52">
        <v>76528617</v>
      </c>
      <c r="N77" s="52">
        <v>48234606</v>
      </c>
      <c r="O77" s="110">
        <f t="shared" si="4"/>
        <v>149711411</v>
      </c>
      <c r="P77" s="112">
        <f t="shared" si="5"/>
        <v>149711411</v>
      </c>
    </row>
    <row r="78" spans="3:16" ht="30" customHeight="1" thickBot="1">
      <c r="C78" s="38"/>
      <c r="D78" s="186" t="s">
        <v>65</v>
      </c>
      <c r="E78" s="187"/>
      <c r="F78" s="88">
        <v>0</v>
      </c>
      <c r="G78" s="88">
        <v>0</v>
      </c>
      <c r="H78" s="117">
        <f t="shared" si="3"/>
        <v>0</v>
      </c>
      <c r="I78" s="55"/>
      <c r="J78" s="88">
        <v>716877</v>
      </c>
      <c r="K78" s="88">
        <v>866041</v>
      </c>
      <c r="L78" s="88">
        <v>414829</v>
      </c>
      <c r="M78" s="88">
        <v>2892853</v>
      </c>
      <c r="N78" s="88">
        <v>1618623</v>
      </c>
      <c r="O78" s="117">
        <f t="shared" si="4"/>
        <v>6509223</v>
      </c>
      <c r="P78" s="118">
        <f t="shared" si="5"/>
        <v>6509223</v>
      </c>
    </row>
    <row r="79" spans="3:16" ht="30" customHeight="1">
      <c r="C79" s="25" t="s">
        <v>66</v>
      </c>
      <c r="D79" s="41"/>
      <c r="E79" s="42"/>
      <c r="F79" s="105">
        <f>SUM(F80:F83)</f>
        <v>0</v>
      </c>
      <c r="G79" s="105">
        <f>SUM(G80:G83)</f>
        <v>0</v>
      </c>
      <c r="H79" s="106">
        <f t="shared" si="3"/>
        <v>0</v>
      </c>
      <c r="I79" s="119"/>
      <c r="J79" s="105">
        <f>SUM(J80:J83)</f>
        <v>34432918</v>
      </c>
      <c r="K79" s="105">
        <f>SUM(K80:K83)</f>
        <v>34455956</v>
      </c>
      <c r="L79" s="105">
        <f>SUM(L80:L83)</f>
        <v>107611493</v>
      </c>
      <c r="M79" s="105">
        <f>SUM(M80:M83)</f>
        <v>261502915</v>
      </c>
      <c r="N79" s="105">
        <f>SUM(N80:N83)</f>
        <v>170623885</v>
      </c>
      <c r="O79" s="106">
        <f t="shared" si="4"/>
        <v>608627167</v>
      </c>
      <c r="P79" s="108">
        <f t="shared" si="5"/>
        <v>608627167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10">
        <f t="shared" si="3"/>
        <v>0</v>
      </c>
      <c r="I80" s="53"/>
      <c r="J80" s="52">
        <v>646542</v>
      </c>
      <c r="K80" s="52">
        <v>1812114</v>
      </c>
      <c r="L80" s="52">
        <v>49028523</v>
      </c>
      <c r="M80" s="52">
        <v>139796306</v>
      </c>
      <c r="N80" s="52">
        <v>91713533</v>
      </c>
      <c r="O80" s="110">
        <f t="shared" si="4"/>
        <v>282997018</v>
      </c>
      <c r="P80" s="112">
        <f t="shared" si="5"/>
        <v>282997018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10">
        <f t="shared" si="3"/>
        <v>0</v>
      </c>
      <c r="I81" s="53"/>
      <c r="J81" s="52">
        <v>32073892</v>
      </c>
      <c r="K81" s="52">
        <v>29848228</v>
      </c>
      <c r="L81" s="52">
        <v>44370496</v>
      </c>
      <c r="M81" s="52">
        <v>64615923</v>
      </c>
      <c r="N81" s="52">
        <v>29960822</v>
      </c>
      <c r="O81" s="110">
        <f t="shared" si="4"/>
        <v>200869361</v>
      </c>
      <c r="P81" s="112">
        <f t="shared" si="5"/>
        <v>200869361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10">
        <f t="shared" si="3"/>
        <v>0</v>
      </c>
      <c r="I82" s="53"/>
      <c r="J82" s="52">
        <v>0</v>
      </c>
      <c r="K82" s="52">
        <v>227430</v>
      </c>
      <c r="L82" s="52">
        <v>1628889</v>
      </c>
      <c r="M82" s="52">
        <v>3780630</v>
      </c>
      <c r="N82" s="52">
        <v>2397022</v>
      </c>
      <c r="O82" s="110">
        <f t="shared" si="4"/>
        <v>8033971</v>
      </c>
      <c r="P82" s="112">
        <f t="shared" si="5"/>
        <v>8033971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13">
        <f t="shared" si="3"/>
        <v>0</v>
      </c>
      <c r="I83" s="56"/>
      <c r="J83" s="54">
        <v>1712484</v>
      </c>
      <c r="K83" s="54">
        <v>2568184</v>
      </c>
      <c r="L83" s="54">
        <v>12583585</v>
      </c>
      <c r="M83" s="54">
        <v>53310056</v>
      </c>
      <c r="N83" s="54">
        <v>46552508</v>
      </c>
      <c r="O83" s="113">
        <f t="shared" si="4"/>
        <v>116726817</v>
      </c>
      <c r="P83" s="114">
        <f t="shared" si="5"/>
        <v>116726817</v>
      </c>
    </row>
    <row r="84" spans="3:16" ht="30" customHeight="1" thickBot="1">
      <c r="C84" s="188" t="s">
        <v>70</v>
      </c>
      <c r="D84" s="189"/>
      <c r="E84" s="189"/>
      <c r="F84" s="122">
        <f>SUM(F48,F69,F79)</f>
        <v>26923026</v>
      </c>
      <c r="G84" s="122">
        <f>SUM(G48,G69,G79)</f>
        <v>33421764</v>
      </c>
      <c r="H84" s="123">
        <f t="shared" si="3"/>
        <v>60344790</v>
      </c>
      <c r="I84" s="124"/>
      <c r="J84" s="122">
        <f>SUM(J48,J69,J79)</f>
        <v>422007892</v>
      </c>
      <c r="K84" s="122">
        <f>SUM(K48,K69,K79)</f>
        <v>317954684</v>
      </c>
      <c r="L84" s="122">
        <f>SUM(L48,L69,L79)</f>
        <v>362765403</v>
      </c>
      <c r="M84" s="122">
        <f>SUM(M48,M69,M79)</f>
        <v>562053151</v>
      </c>
      <c r="N84" s="122">
        <f>SUM(N48,N69,N79)</f>
        <v>322983309</v>
      </c>
      <c r="O84" s="123">
        <f t="shared" si="4"/>
        <v>1987764439</v>
      </c>
      <c r="P84" s="125">
        <f t="shared" si="5"/>
        <v>2048109229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27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2023-12-19T07:57:11Z</cp:lastPrinted>
  <dcterms:created xsi:type="dcterms:W3CDTF">2012-04-10T04:28:23Z</dcterms:created>
  <dcterms:modified xsi:type="dcterms:W3CDTF">2023-12-19T07:57:20Z</dcterms:modified>
  <cp:category/>
  <cp:version/>
  <cp:contentType/>
  <cp:contentStatus/>
</cp:coreProperties>
</file>