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<sst xmlns="http://schemas.openxmlformats.org/spreadsheetml/2006/main" count="283" uniqueCount="93">
  <si>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</si>
  <si>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</si>
  <si>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</si>
  <si>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</si>
  <si>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</si>
  <si>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</si>
  <si>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</si>
  <si>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</si>
  <si>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</si>
  <si>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</si>
  <si>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</si>
  <si>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</si>
  <si>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</si>
  <si>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</si>
  <si>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</si>
  <si>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</si>
  <si>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</si>
  <si>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</si>
  <si>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</si>
  <si>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</si>
  <si>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</si>
  <si>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</si>
  <si>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</si>
  <si>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</si>
  <si>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</si>
  <si>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</si>
  <si>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</si>
  <si>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</si>
  <si>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</si>
  <si>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</si>
  <si>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</si>
  <si>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</si>
  <si>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</si>
  <si>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</si>
  <si>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</si>
  <si>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</si>
  <si>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</si>
  <si>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</si>
  <si>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</si>
  <si>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</si>
  <si>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</si>
  <si>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</si>
  <si>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</si>
  <si>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</si>
  <si>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</si>
  <si>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</si>
  <si>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</si>
  <si>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</si>
  <si>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</si>
  <si>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</si>
  <si>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</si>
  <si>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</si>
  <si>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</si>
  <si>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</si>
  <si>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</si>
  <si>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</si>
  <si>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</si>
  <si>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</si>
  <si>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</si>
  <si>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</si>
  <si>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</si>
  <si>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</si>
  <si>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</si>
  <si>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</si>
  <si>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</si>
  <si>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</si>
  <si>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</si>
  <si>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</si>
  <si>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</si>
  <si>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</si>
  <si>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</si>
  <si>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</si>
  <si>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</si>
  <si>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</si>
  <si>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</si>
  <si>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</si>
  <si>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</si>
  <si>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</si>
  <si>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</si>
  <si>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</si>
  <si>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</si>
  <si>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</si>
  <si>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</si>
  <si>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</si>
  <si>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</si>
  <si>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</si>
  <si>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</si>
  <si>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</si>
  <si>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</si>
  <si>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</si>
  <si>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</si>
  <si>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06年 3月分）</t>
  </si>
  <si>
    <t>（令和 06年 3月分）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</si>
</sst>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 diagonalUp="1">
      <left style="double"/>
      <right style="thin"/>
      <top style="thin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double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5" xfId="0" applyNumberFormat="1" applyFont="1" applyFill="1" applyBorder="1" applyAlignment="1">
      <alignment vertical="center"/>
    </xf>
    <xf numFmtId="176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 applyProtection="1">
      <alignment vertical="center" shrinkToFit="1"/>
      <protection locked="0"/>
    </xf>
    <xf numFmtId="178" fontId="48" fillId="0" borderId="53" xfId="0" applyNumberFormat="1" applyFont="1" applyFill="1" applyBorder="1" applyAlignment="1" applyProtection="1">
      <alignment vertical="center" shrinkToFit="1"/>
      <protection locked="0"/>
    </xf>
    <xf numFmtId="178" fontId="48" fillId="0" borderId="54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178" fontId="48" fillId="0" borderId="51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0" fontId="48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left" vertical="center"/>
    </xf>
    <xf numFmtId="0" fontId="48" fillId="0" borderId="55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73" xfId="0" applyNumberFormat="1" applyFont="1" applyFill="1" applyBorder="1" applyAlignment="1">
      <alignment vertical="center"/>
    </xf>
    <xf numFmtId="178" fontId="52" fillId="0" borderId="74" xfId="0" applyNumberFormat="1" applyFont="1" applyFill="1" applyBorder="1" applyAlignment="1">
      <alignment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left" vertical="center"/>
    </xf>
    <xf numFmtId="0" fontId="50" fillId="0" borderId="54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77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87" xfId="0" applyFont="1" applyFill="1" applyBorder="1" applyAlignment="1">
      <alignment horizontal="left" vertical="center"/>
    </xf>
    <xf numFmtId="0" fontId="50" fillId="0" borderId="88" xfId="0" applyFont="1" applyFill="1" applyBorder="1" applyAlignment="1">
      <alignment horizontal="left" vertical="center"/>
    </xf>
    <xf numFmtId="0" fontId="50" fillId="0" borderId="89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72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B13" sqref="B13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31" t="s">
        <v>21</v>
      </c>
      <c r="G1" s="131"/>
      <c r="H1" s="131"/>
      <c r="I1" s="131"/>
      <c r="J1" s="131"/>
      <c r="K1" s="131"/>
      <c r="L1" s="131"/>
      <c r="M1" s="131"/>
      <c r="N1" s="131"/>
      <c r="O1" s="4"/>
    </row>
    <row r="2" spans="5:16" ht="45" customHeight="1">
      <c r="E2" s="5"/>
      <c r="F2" s="132" t="s">
        <v>91</v>
      </c>
      <c r="G2" s="132"/>
      <c r="H2" s="132"/>
      <c r="I2" s="132"/>
      <c r="J2" s="132"/>
      <c r="K2" s="133"/>
      <c r="L2" s="133"/>
      <c r="M2" s="133"/>
      <c r="N2" s="133"/>
      <c r="O2" s="125">
        <v>41009</v>
      </c>
      <c r="P2" s="125"/>
    </row>
    <row r="3" spans="6:17" ht="30" customHeight="1">
      <c r="F3" s="57"/>
      <c r="G3" s="57"/>
      <c r="H3" s="57"/>
      <c r="I3" s="57"/>
      <c r="J3" s="57"/>
      <c r="N3" s="58"/>
      <c r="O3" s="125" t="s">
        <v>0</v>
      </c>
      <c r="P3" s="125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9"/>
      <c r="Q4" s="10"/>
    </row>
    <row r="5" spans="6:17" ht="7.5" customHeight="1" thickBot="1">
      <c r="F5" s="57"/>
      <c r="G5" s="57"/>
      <c r="H5" s="57"/>
      <c r="I5" s="57"/>
      <c r="J5" s="57"/>
      <c r="N5" s="58"/>
      <c r="O5" s="99"/>
      <c r="P5" s="99"/>
      <c r="Q5" s="10"/>
    </row>
    <row r="6" spans="3:19" ht="45" customHeight="1">
      <c r="C6" s="121" t="s">
        <v>20</v>
      </c>
      <c r="D6" s="122"/>
      <c r="E6" s="123"/>
      <c r="F6" s="124" t="s">
        <v>80</v>
      </c>
      <c r="G6" s="123"/>
      <c r="H6" s="122" t="s">
        <v>81</v>
      </c>
      <c r="I6" s="122"/>
      <c r="J6" s="124" t="s">
        <v>82</v>
      </c>
      <c r="K6" s="137"/>
      <c r="L6" s="122" t="s">
        <v>85</v>
      </c>
      <c r="M6" s="136"/>
      <c r="P6" s="58"/>
      <c r="Q6" s="99"/>
      <c r="R6" s="99"/>
      <c r="S6" s="10"/>
    </row>
    <row r="7" spans="3:19" ht="45" customHeight="1" thickBot="1">
      <c r="C7" s="145" t="s">
        <v>19</v>
      </c>
      <c r="D7" s="146"/>
      <c r="E7" s="146"/>
      <c r="F7" s="140">
        <v>37890</v>
      </c>
      <c r="G7" s="135"/>
      <c r="H7" s="134">
        <v>33630</v>
      </c>
      <c r="I7" s="135"/>
      <c r="J7" s="140">
        <v>18173</v>
      </c>
      <c r="K7" s="141"/>
      <c r="L7" s="134">
        <f>SUM(F7:K7)</f>
        <v>89693</v>
      </c>
      <c r="M7" s="166"/>
      <c r="P7" s="58"/>
      <c r="Q7" s="99"/>
      <c r="R7" s="99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9"/>
      <c r="T8" s="99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42"/>
      <c r="O10" s="142"/>
      <c r="P10" s="142"/>
      <c r="Q10" s="18"/>
    </row>
    <row r="11" spans="3:17" ht="49.5" customHeight="1">
      <c r="C11" s="111"/>
      <c r="D11" s="112"/>
      <c r="E11" s="112"/>
      <c r="F11" s="68" t="s">
        <v>10</v>
      </c>
      <c r="G11" s="68" t="s">
        <v>28</v>
      </c>
      <c r="H11" s="100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5" t="s">
        <v>83</v>
      </c>
      <c r="Q11" s="20"/>
    </row>
    <row r="12" spans="3:17" ht="49.5" customHeight="1">
      <c r="C12" s="96" t="s">
        <v>86</v>
      </c>
      <c r="D12" s="102"/>
      <c r="E12" s="102"/>
      <c r="F12" s="85">
        <f>SUM(F13:F15)</f>
        <v>4495</v>
      </c>
      <c r="G12" s="85">
        <f>SUM(G13:G15)</f>
        <v>2208</v>
      </c>
      <c r="H12" s="167">
        <f>SUM(H13:H15)</f>
        <v>6703</v>
      </c>
      <c r="I12" s="86">
        <v>0</v>
      </c>
      <c r="J12" s="85">
        <f aca="true" t="shared" si="0" ref="J12:O12">SUM(J13:J15)</f>
        <v>4570</v>
      </c>
      <c r="K12" s="85">
        <f t="shared" si="0"/>
        <v>2301</v>
      </c>
      <c r="L12" s="85">
        <f t="shared" si="0"/>
        <v>1816</v>
      </c>
      <c r="M12" s="85">
        <f t="shared" si="0"/>
        <v>2408</v>
      </c>
      <c r="N12" s="85">
        <f t="shared" si="0"/>
        <v>1231</v>
      </c>
      <c r="O12" s="167">
        <f t="shared" si="0"/>
        <v>12326</v>
      </c>
      <c r="P12" s="168">
        <f aca="true" t="shared" si="1" ref="P12:P17">H12+O12</f>
        <v>19029</v>
      </c>
      <c r="Q12" s="20"/>
    </row>
    <row r="13" spans="3:16" ht="49.5" customHeight="1">
      <c r="C13" s="96" t="s">
        <v>87</v>
      </c>
      <c r="D13" s="97"/>
      <c r="E13" s="97"/>
      <c r="F13" s="85">
        <v>434</v>
      </c>
      <c r="G13" s="85">
        <v>221</v>
      </c>
      <c r="H13" s="167">
        <f>SUM(F13:G13)</f>
        <v>655</v>
      </c>
      <c r="I13" s="86">
        <v>0</v>
      </c>
      <c r="J13" s="85">
        <v>395</v>
      </c>
      <c r="K13" s="85">
        <v>203</v>
      </c>
      <c r="L13" s="85">
        <v>159</v>
      </c>
      <c r="M13" s="85">
        <v>205</v>
      </c>
      <c r="N13" s="85">
        <v>123</v>
      </c>
      <c r="O13" s="167">
        <f>SUM(J13:N13)</f>
        <v>1085</v>
      </c>
      <c r="P13" s="168">
        <f t="shared" si="1"/>
        <v>1740</v>
      </c>
    </row>
    <row r="14" spans="3:16" ht="49.5" customHeight="1">
      <c r="C14" s="143" t="s">
        <v>88</v>
      </c>
      <c r="D14" s="144"/>
      <c r="E14" s="144"/>
      <c r="F14" s="85">
        <v>1840</v>
      </c>
      <c r="G14" s="85">
        <v>769</v>
      </c>
      <c r="H14" s="167">
        <f>SUM(F14:G14)</f>
        <v>2609</v>
      </c>
      <c r="I14" s="86">
        <v>0</v>
      </c>
      <c r="J14" s="85">
        <v>1519</v>
      </c>
      <c r="K14" s="85">
        <v>615</v>
      </c>
      <c r="L14" s="85">
        <v>495</v>
      </c>
      <c r="M14" s="85">
        <v>591</v>
      </c>
      <c r="N14" s="85">
        <v>327</v>
      </c>
      <c r="O14" s="167">
        <f>SUM(J14:N14)</f>
        <v>3547</v>
      </c>
      <c r="P14" s="168">
        <f t="shared" si="1"/>
        <v>6156</v>
      </c>
    </row>
    <row r="15" spans="3:16" ht="49.5" customHeight="1">
      <c r="C15" s="96" t="s">
        <v>89</v>
      </c>
      <c r="D15" s="97"/>
      <c r="E15" s="97"/>
      <c r="F15" s="85">
        <v>2221</v>
      </c>
      <c r="G15" s="85">
        <v>1218</v>
      </c>
      <c r="H15" s="167">
        <f>SUM(F15:G15)</f>
        <v>3439</v>
      </c>
      <c r="I15" s="86"/>
      <c r="J15" s="85">
        <v>2656</v>
      </c>
      <c r="K15" s="85">
        <v>1483</v>
      </c>
      <c r="L15" s="85">
        <v>1162</v>
      </c>
      <c r="M15" s="85">
        <v>1612</v>
      </c>
      <c r="N15" s="85">
        <v>781</v>
      </c>
      <c r="O15" s="167">
        <f>SUM(J15:N15)</f>
        <v>7694</v>
      </c>
      <c r="P15" s="168">
        <f t="shared" si="1"/>
        <v>11133</v>
      </c>
    </row>
    <row r="16" spans="3:16" ht="49.5" customHeight="1">
      <c r="C16" s="143" t="s">
        <v>90</v>
      </c>
      <c r="D16" s="144"/>
      <c r="E16" s="144"/>
      <c r="F16" s="85">
        <v>55</v>
      </c>
      <c r="G16" s="85">
        <v>42</v>
      </c>
      <c r="H16" s="167">
        <f>SUM(F16:G16)</f>
        <v>97</v>
      </c>
      <c r="I16" s="86">
        <v>0</v>
      </c>
      <c r="J16" s="85">
        <v>59</v>
      </c>
      <c r="K16" s="85">
        <v>38</v>
      </c>
      <c r="L16" s="85">
        <v>30</v>
      </c>
      <c r="M16" s="85">
        <v>49</v>
      </c>
      <c r="N16" s="85">
        <v>34</v>
      </c>
      <c r="O16" s="167">
        <f>SUM(J16:N16)</f>
        <v>210</v>
      </c>
      <c r="P16" s="168">
        <f t="shared" si="1"/>
        <v>307</v>
      </c>
    </row>
    <row r="17" spans="3:16" ht="49.5" customHeight="1" thickBot="1">
      <c r="C17" s="138" t="s">
        <v>14</v>
      </c>
      <c r="D17" s="139"/>
      <c r="E17" s="139"/>
      <c r="F17" s="89">
        <f>F12+F16</f>
        <v>4550</v>
      </c>
      <c r="G17" s="89">
        <f>G12+G16</f>
        <v>2250</v>
      </c>
      <c r="H17" s="89">
        <f>H12+H16</f>
        <v>6800</v>
      </c>
      <c r="I17" s="169">
        <v>0</v>
      </c>
      <c r="J17" s="89">
        <f aca="true" t="shared" si="2" ref="J17:O17">J12+J16</f>
        <v>4629</v>
      </c>
      <c r="K17" s="89">
        <f t="shared" si="2"/>
        <v>2339</v>
      </c>
      <c r="L17" s="89">
        <f t="shared" si="2"/>
        <v>1846</v>
      </c>
      <c r="M17" s="89">
        <f t="shared" si="2"/>
        <v>2457</v>
      </c>
      <c r="N17" s="89">
        <f t="shared" si="2"/>
        <v>1265</v>
      </c>
      <c r="O17" s="89">
        <f t="shared" si="2"/>
        <v>12536</v>
      </c>
      <c r="P17" s="170">
        <f t="shared" si="1"/>
        <v>19336</v>
      </c>
    </row>
    <row r="18" ht="30" customHeight="1"/>
    <row r="19" spans="3:17" ht="39.75" customHeight="1">
      <c r="C19" s="59" t="s">
        <v>24</v>
      </c>
      <c r="E19" s="12"/>
      <c r="N19" s="72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11"/>
      <c r="D21" s="112"/>
      <c r="E21" s="112"/>
      <c r="F21" s="109" t="s">
        <v>15</v>
      </c>
      <c r="G21" s="110"/>
      <c r="H21" s="110"/>
      <c r="I21" s="110" t="s">
        <v>16</v>
      </c>
      <c r="J21" s="110"/>
      <c r="K21" s="110"/>
      <c r="L21" s="110"/>
      <c r="M21" s="110"/>
      <c r="N21" s="110"/>
      <c r="O21" s="110"/>
      <c r="P21" s="129" t="s">
        <v>84</v>
      </c>
      <c r="Q21" s="20"/>
    </row>
    <row r="22" spans="3:17" ht="49.5" customHeight="1">
      <c r="C22" s="115"/>
      <c r="D22" s="116"/>
      <c r="E22" s="116"/>
      <c r="F22" s="73" t="s">
        <v>7</v>
      </c>
      <c r="G22" s="73" t="s">
        <v>8</v>
      </c>
      <c r="H22" s="74" t="s">
        <v>9</v>
      </c>
      <c r="I22" s="75" t="s">
        <v>29</v>
      </c>
      <c r="J22" s="73" t="s">
        <v>1</v>
      </c>
      <c r="K22" s="76" t="s">
        <v>2</v>
      </c>
      <c r="L22" s="76" t="s">
        <v>3</v>
      </c>
      <c r="M22" s="76" t="s">
        <v>4</v>
      </c>
      <c r="N22" s="76" t="s">
        <v>5</v>
      </c>
      <c r="O22" s="77" t="s">
        <v>9</v>
      </c>
      <c r="P22" s="130"/>
      <c r="Q22" s="20"/>
    </row>
    <row r="23" spans="3:17" ht="49.5" customHeight="1">
      <c r="C23" s="101" t="s">
        <v>12</v>
      </c>
      <c r="D23" s="73"/>
      <c r="E23" s="73"/>
      <c r="F23" s="85">
        <v>1455</v>
      </c>
      <c r="G23" s="85">
        <v>1210</v>
      </c>
      <c r="H23" s="167">
        <f>SUM(F23:G23)</f>
        <v>2665</v>
      </c>
      <c r="I23" s="91"/>
      <c r="J23" s="85">
        <v>3547</v>
      </c>
      <c r="K23" s="85">
        <v>1858</v>
      </c>
      <c r="L23" s="85">
        <v>1044</v>
      </c>
      <c r="M23" s="85">
        <v>858</v>
      </c>
      <c r="N23" s="85">
        <v>332</v>
      </c>
      <c r="O23" s="167">
        <f>SUM(I23:N23)</f>
        <v>7639</v>
      </c>
      <c r="P23" s="168">
        <f>H23+O23</f>
        <v>10304</v>
      </c>
      <c r="Q23" s="20"/>
    </row>
    <row r="24" spans="3:16" ht="49.5" customHeight="1">
      <c r="C24" s="105" t="s">
        <v>13</v>
      </c>
      <c r="D24" s="106"/>
      <c r="E24" s="106"/>
      <c r="F24" s="85">
        <v>16</v>
      </c>
      <c r="G24" s="85">
        <v>21</v>
      </c>
      <c r="H24" s="167">
        <f>SUM(F24:G24)</f>
        <v>37</v>
      </c>
      <c r="I24" s="91"/>
      <c r="J24" s="85">
        <v>53</v>
      </c>
      <c r="K24" s="85">
        <v>30</v>
      </c>
      <c r="L24" s="85">
        <v>17</v>
      </c>
      <c r="M24" s="85">
        <v>19</v>
      </c>
      <c r="N24" s="85">
        <v>13</v>
      </c>
      <c r="O24" s="167">
        <f>SUM(I24:N24)</f>
        <v>132</v>
      </c>
      <c r="P24" s="168">
        <f>H24+O24</f>
        <v>169</v>
      </c>
    </row>
    <row r="25" spans="3:16" ht="49.5" customHeight="1" thickBot="1">
      <c r="C25" s="107" t="s">
        <v>14</v>
      </c>
      <c r="D25" s="108"/>
      <c r="E25" s="108"/>
      <c r="F25" s="89">
        <f>SUM(F23:F24)</f>
        <v>1471</v>
      </c>
      <c r="G25" s="89">
        <f>SUM(G23:G24)</f>
        <v>1231</v>
      </c>
      <c r="H25" s="171">
        <f>SUM(F25:G25)</f>
        <v>2702</v>
      </c>
      <c r="I25" s="172"/>
      <c r="J25" s="89">
        <f aca="true" t="shared" si="3" ref="J25:O25">SUM(J23:J24)</f>
        <v>3600</v>
      </c>
      <c r="K25" s="89">
        <f t="shared" si="3"/>
        <v>1888</v>
      </c>
      <c r="L25" s="89">
        <f t="shared" si="3"/>
        <v>1061</v>
      </c>
      <c r="M25" s="89">
        <f t="shared" si="3"/>
        <v>877</v>
      </c>
      <c r="N25" s="89">
        <f t="shared" si="3"/>
        <v>345</v>
      </c>
      <c r="O25" s="171">
        <f t="shared" si="3"/>
        <v>7771</v>
      </c>
      <c r="P25" s="170">
        <f>H25+O25</f>
        <v>10473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11"/>
      <c r="D29" s="112"/>
      <c r="E29" s="112"/>
      <c r="F29" s="109" t="s">
        <v>15</v>
      </c>
      <c r="G29" s="110"/>
      <c r="H29" s="110"/>
      <c r="I29" s="110" t="s">
        <v>16</v>
      </c>
      <c r="J29" s="110"/>
      <c r="K29" s="110"/>
      <c r="L29" s="110"/>
      <c r="M29" s="110"/>
      <c r="N29" s="110"/>
      <c r="O29" s="110"/>
      <c r="P29" s="129" t="s">
        <v>84</v>
      </c>
      <c r="Q29" s="20"/>
    </row>
    <row r="30" spans="3:17" ht="49.5" customHeight="1">
      <c r="C30" s="115"/>
      <c r="D30" s="116"/>
      <c r="E30" s="116"/>
      <c r="F30" s="73" t="s">
        <v>7</v>
      </c>
      <c r="G30" s="73" t="s">
        <v>8</v>
      </c>
      <c r="H30" s="74" t="s">
        <v>9</v>
      </c>
      <c r="I30" s="75" t="s">
        <v>29</v>
      </c>
      <c r="J30" s="73" t="s">
        <v>1</v>
      </c>
      <c r="K30" s="76" t="s">
        <v>2</v>
      </c>
      <c r="L30" s="76" t="s">
        <v>3</v>
      </c>
      <c r="M30" s="76" t="s">
        <v>4</v>
      </c>
      <c r="N30" s="76" t="s">
        <v>5</v>
      </c>
      <c r="O30" s="77" t="s">
        <v>9</v>
      </c>
      <c r="P30" s="130"/>
      <c r="Q30" s="20"/>
    </row>
    <row r="31" spans="3:17" ht="49.5" customHeight="1">
      <c r="C31" s="101" t="s">
        <v>12</v>
      </c>
      <c r="D31" s="73"/>
      <c r="E31" s="73"/>
      <c r="F31" s="85">
        <v>16</v>
      </c>
      <c r="G31" s="85">
        <v>13</v>
      </c>
      <c r="H31" s="167">
        <f>SUM(F31:G31)</f>
        <v>29</v>
      </c>
      <c r="I31" s="91"/>
      <c r="J31" s="85">
        <v>1157</v>
      </c>
      <c r="K31" s="85">
        <v>731</v>
      </c>
      <c r="L31" s="85">
        <v>480</v>
      </c>
      <c r="M31" s="85">
        <v>558</v>
      </c>
      <c r="N31" s="85">
        <v>247</v>
      </c>
      <c r="O31" s="167">
        <f>SUM(I31:N31)</f>
        <v>3173</v>
      </c>
      <c r="P31" s="168">
        <f>H31+O31</f>
        <v>3202</v>
      </c>
      <c r="Q31" s="20"/>
    </row>
    <row r="32" spans="3:16" ht="49.5" customHeight="1">
      <c r="C32" s="105" t="s">
        <v>13</v>
      </c>
      <c r="D32" s="106"/>
      <c r="E32" s="106"/>
      <c r="F32" s="85">
        <v>0</v>
      </c>
      <c r="G32" s="85">
        <v>0</v>
      </c>
      <c r="H32" s="167">
        <f>SUM(F32:G32)</f>
        <v>0</v>
      </c>
      <c r="I32" s="91"/>
      <c r="J32" s="85">
        <v>11</v>
      </c>
      <c r="K32" s="85">
        <v>5</v>
      </c>
      <c r="L32" s="85">
        <v>5</v>
      </c>
      <c r="M32" s="85">
        <v>8</v>
      </c>
      <c r="N32" s="85">
        <v>4</v>
      </c>
      <c r="O32" s="167">
        <f>SUM(I32:N32)</f>
        <v>33</v>
      </c>
      <c r="P32" s="168">
        <f>H32+O32</f>
        <v>33</v>
      </c>
    </row>
    <row r="33" spans="3:16" ht="49.5" customHeight="1" thickBot="1">
      <c r="C33" s="107" t="s">
        <v>14</v>
      </c>
      <c r="D33" s="108"/>
      <c r="E33" s="108"/>
      <c r="F33" s="89">
        <f>SUM(F31:F32)</f>
        <v>16</v>
      </c>
      <c r="G33" s="89">
        <f>SUM(G31:G32)</f>
        <v>13</v>
      </c>
      <c r="H33" s="171">
        <f>SUM(F33:G33)</f>
        <v>29</v>
      </c>
      <c r="I33" s="172"/>
      <c r="J33" s="89">
        <f>SUM(J31:J32)</f>
        <v>1168</v>
      </c>
      <c r="K33" s="89">
        <f>SUM(K31:K32)</f>
        <v>736</v>
      </c>
      <c r="L33" s="89">
        <f>SUM(L31:L32)</f>
        <v>485</v>
      </c>
      <c r="M33" s="89">
        <f>SUM(M31:M32)</f>
        <v>566</v>
      </c>
      <c r="N33" s="89">
        <f>SUM(N31:N32)</f>
        <v>251</v>
      </c>
      <c r="O33" s="171">
        <f>SUM(I33:N33)</f>
        <v>3206</v>
      </c>
      <c r="P33" s="170">
        <f>H33+O33</f>
        <v>3235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11"/>
      <c r="D37" s="112"/>
      <c r="E37" s="112"/>
      <c r="F37" s="109" t="s">
        <v>15</v>
      </c>
      <c r="G37" s="110"/>
      <c r="H37" s="110"/>
      <c r="I37" s="110" t="s">
        <v>16</v>
      </c>
      <c r="J37" s="110"/>
      <c r="K37" s="110"/>
      <c r="L37" s="110"/>
      <c r="M37" s="110"/>
      <c r="N37" s="128"/>
      <c r="O37" s="126" t="s">
        <v>84</v>
      </c>
      <c r="P37" s="20"/>
      <c r="Q37" s="20"/>
    </row>
    <row r="38" spans="3:17" ht="49.5" customHeight="1" thickBot="1">
      <c r="C38" s="113"/>
      <c r="D38" s="114"/>
      <c r="E38" s="114"/>
      <c r="F38" s="78" t="s">
        <v>7</v>
      </c>
      <c r="G38" s="78" t="s">
        <v>8</v>
      </c>
      <c r="H38" s="79" t="s">
        <v>9</v>
      </c>
      <c r="I38" s="80" t="s">
        <v>1</v>
      </c>
      <c r="J38" s="78" t="s">
        <v>2</v>
      </c>
      <c r="K38" s="81" t="s">
        <v>3</v>
      </c>
      <c r="L38" s="81" t="s">
        <v>4</v>
      </c>
      <c r="M38" s="81" t="s">
        <v>5</v>
      </c>
      <c r="N38" s="82" t="s">
        <v>11</v>
      </c>
      <c r="O38" s="127"/>
      <c r="P38" s="20"/>
      <c r="Q38" s="20"/>
    </row>
    <row r="39" spans="3:17" ht="49.5" customHeight="1">
      <c r="C39" s="98" t="s">
        <v>17</v>
      </c>
      <c r="D39" s="68"/>
      <c r="E39" s="68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3</v>
      </c>
      <c r="J39" s="173">
        <f>SUM(J40:J41)</f>
        <v>7</v>
      </c>
      <c r="K39" s="173">
        <f>SUM(K40:K41)</f>
        <v>204</v>
      </c>
      <c r="L39" s="173">
        <f>SUM(L40:L41)</f>
        <v>528</v>
      </c>
      <c r="M39" s="173">
        <f>SUM(M40:M41)</f>
        <v>325</v>
      </c>
      <c r="N39" s="174">
        <f aca="true" t="shared" si="5" ref="N39:N47">SUM(I39:M39)</f>
        <v>1067</v>
      </c>
      <c r="O39" s="176">
        <f>H39+N39</f>
        <v>1067</v>
      </c>
      <c r="P39" s="20"/>
      <c r="Q39" s="20"/>
    </row>
    <row r="40" spans="3:15" ht="49.5" customHeight="1">
      <c r="C40" s="105" t="s">
        <v>12</v>
      </c>
      <c r="D40" s="106"/>
      <c r="E40" s="106"/>
      <c r="F40" s="85">
        <v>0</v>
      </c>
      <c r="G40" s="85">
        <v>0</v>
      </c>
      <c r="H40" s="167">
        <f t="shared" si="4"/>
        <v>0</v>
      </c>
      <c r="I40" s="92">
        <v>3</v>
      </c>
      <c r="J40" s="85">
        <v>7</v>
      </c>
      <c r="K40" s="85">
        <v>203</v>
      </c>
      <c r="L40" s="85">
        <v>527</v>
      </c>
      <c r="M40" s="85">
        <v>324</v>
      </c>
      <c r="N40" s="167">
        <f>SUM(I40:M40)</f>
        <v>1064</v>
      </c>
      <c r="O40" s="168">
        <f aca="true" t="shared" si="6" ref="O40:O50">H40+N40</f>
        <v>1064</v>
      </c>
    </row>
    <row r="41" spans="3:15" ht="49.5" customHeight="1" thickBot="1">
      <c r="C41" s="107" t="s">
        <v>13</v>
      </c>
      <c r="D41" s="108"/>
      <c r="E41" s="108"/>
      <c r="F41" s="89">
        <v>0</v>
      </c>
      <c r="G41" s="89">
        <v>0</v>
      </c>
      <c r="H41" s="171">
        <f t="shared" si="4"/>
        <v>0</v>
      </c>
      <c r="I41" s="93">
        <v>0</v>
      </c>
      <c r="J41" s="89">
        <v>0</v>
      </c>
      <c r="K41" s="89">
        <v>1</v>
      </c>
      <c r="L41" s="89">
        <v>1</v>
      </c>
      <c r="M41" s="89">
        <v>1</v>
      </c>
      <c r="N41" s="171">
        <f t="shared" si="5"/>
        <v>3</v>
      </c>
      <c r="O41" s="170">
        <f t="shared" si="6"/>
        <v>3</v>
      </c>
    </row>
    <row r="42" spans="3:15" ht="49.5" customHeight="1">
      <c r="C42" s="119" t="s">
        <v>30</v>
      </c>
      <c r="D42" s="120"/>
      <c r="E42" s="120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142</v>
      </c>
      <c r="J42" s="173">
        <f>SUM(J43:J44)</f>
        <v>105</v>
      </c>
      <c r="K42" s="173">
        <f>SUM(K43:K44)</f>
        <v>145</v>
      </c>
      <c r="L42" s="173">
        <f>SUM(L43:L44)</f>
        <v>219</v>
      </c>
      <c r="M42" s="173">
        <f>SUM(M43:M44)</f>
        <v>81</v>
      </c>
      <c r="N42" s="167">
        <f t="shared" si="5"/>
        <v>692</v>
      </c>
      <c r="O42" s="176">
        <f t="shared" si="6"/>
        <v>692</v>
      </c>
    </row>
    <row r="43" spans="3:15" ht="49.5" customHeight="1">
      <c r="C43" s="105" t="s">
        <v>12</v>
      </c>
      <c r="D43" s="106"/>
      <c r="E43" s="106"/>
      <c r="F43" s="85">
        <v>0</v>
      </c>
      <c r="G43" s="85">
        <v>0</v>
      </c>
      <c r="H43" s="167">
        <f t="shared" si="4"/>
        <v>0</v>
      </c>
      <c r="I43" s="92">
        <v>141</v>
      </c>
      <c r="J43" s="85">
        <v>105</v>
      </c>
      <c r="K43" s="85">
        <v>142</v>
      </c>
      <c r="L43" s="85">
        <v>215</v>
      </c>
      <c r="M43" s="85">
        <v>77</v>
      </c>
      <c r="N43" s="167">
        <f t="shared" si="5"/>
        <v>680</v>
      </c>
      <c r="O43" s="168">
        <f t="shared" si="6"/>
        <v>680</v>
      </c>
    </row>
    <row r="44" spans="3:15" ht="49.5" customHeight="1" thickBot="1">
      <c r="C44" s="107" t="s">
        <v>13</v>
      </c>
      <c r="D44" s="108"/>
      <c r="E44" s="108"/>
      <c r="F44" s="89">
        <v>0</v>
      </c>
      <c r="G44" s="89">
        <v>0</v>
      </c>
      <c r="H44" s="171">
        <f t="shared" si="4"/>
        <v>0</v>
      </c>
      <c r="I44" s="93">
        <v>1</v>
      </c>
      <c r="J44" s="89">
        <v>0</v>
      </c>
      <c r="K44" s="89">
        <v>3</v>
      </c>
      <c r="L44" s="89">
        <v>4</v>
      </c>
      <c r="M44" s="89">
        <v>4</v>
      </c>
      <c r="N44" s="171">
        <f t="shared" si="5"/>
        <v>12</v>
      </c>
      <c r="O44" s="170">
        <f t="shared" si="6"/>
        <v>12</v>
      </c>
    </row>
    <row r="45" spans="3:15" ht="49.5" customHeight="1">
      <c r="C45" s="119" t="s">
        <v>18</v>
      </c>
      <c r="D45" s="120"/>
      <c r="E45" s="120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1</v>
      </c>
      <c r="K45" s="173">
        <f>SUM(K46:K47)</f>
        <v>7</v>
      </c>
      <c r="L45" s="173">
        <f>SUM(L46:L47)</f>
        <v>15</v>
      </c>
      <c r="M45" s="173">
        <f>SUM(M46:M47)</f>
        <v>7</v>
      </c>
      <c r="N45" s="174">
        <f>SUM(I45:M45)</f>
        <v>30</v>
      </c>
      <c r="O45" s="176">
        <f t="shared" si="6"/>
        <v>30</v>
      </c>
    </row>
    <row r="46" spans="3:15" ht="49.5" customHeight="1">
      <c r="C46" s="105" t="s">
        <v>12</v>
      </c>
      <c r="D46" s="106"/>
      <c r="E46" s="106"/>
      <c r="F46" s="85">
        <v>0</v>
      </c>
      <c r="G46" s="85">
        <v>0</v>
      </c>
      <c r="H46" s="167">
        <f t="shared" si="4"/>
        <v>0</v>
      </c>
      <c r="I46" s="92">
        <v>0</v>
      </c>
      <c r="J46" s="85">
        <v>1</v>
      </c>
      <c r="K46" s="85">
        <v>7</v>
      </c>
      <c r="L46" s="85">
        <v>15</v>
      </c>
      <c r="M46" s="85">
        <v>7</v>
      </c>
      <c r="N46" s="167">
        <f t="shared" si="5"/>
        <v>30</v>
      </c>
      <c r="O46" s="168">
        <f>H46+N46</f>
        <v>30</v>
      </c>
    </row>
    <row r="47" spans="3:15" ht="49.5" customHeight="1" thickBot="1">
      <c r="C47" s="107" t="s">
        <v>13</v>
      </c>
      <c r="D47" s="108"/>
      <c r="E47" s="108"/>
      <c r="F47" s="89">
        <v>0</v>
      </c>
      <c r="G47" s="89">
        <v>0</v>
      </c>
      <c r="H47" s="171">
        <f t="shared" si="4"/>
        <v>0</v>
      </c>
      <c r="I47" s="93">
        <v>0</v>
      </c>
      <c r="J47" s="89">
        <v>0</v>
      </c>
      <c r="K47" s="89">
        <v>0</v>
      </c>
      <c r="L47" s="89">
        <v>0</v>
      </c>
      <c r="M47" s="89">
        <v>0</v>
      </c>
      <c r="N47" s="171">
        <f t="shared" si="5"/>
        <v>0</v>
      </c>
      <c r="O47" s="170">
        <f t="shared" si="6"/>
        <v>0</v>
      </c>
    </row>
    <row r="48" spans="3:15" ht="49.5" customHeight="1">
      <c r="C48" s="119" t="s">
        <v>76</v>
      </c>
      <c r="D48" s="120"/>
      <c r="E48" s="120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4</v>
      </c>
      <c r="J48" s="173">
        <f>SUM(J49:J50)</f>
        <v>10</v>
      </c>
      <c r="K48" s="173">
        <f>SUM(K49:K50)</f>
        <v>31</v>
      </c>
      <c r="L48" s="173">
        <f>SUM(L49:L50)</f>
        <v>148</v>
      </c>
      <c r="M48" s="173">
        <f>SUM(M49:M50)</f>
        <v>121</v>
      </c>
      <c r="N48" s="174">
        <f>SUM(I48:M48)</f>
        <v>314</v>
      </c>
      <c r="O48" s="176">
        <f>H48+N48</f>
        <v>314</v>
      </c>
    </row>
    <row r="49" spans="3:15" ht="49.5" customHeight="1">
      <c r="C49" s="105" t="s">
        <v>12</v>
      </c>
      <c r="D49" s="106"/>
      <c r="E49" s="106"/>
      <c r="F49" s="85">
        <v>0</v>
      </c>
      <c r="G49" s="85">
        <v>0</v>
      </c>
      <c r="H49" s="167">
        <f t="shared" si="4"/>
        <v>0</v>
      </c>
      <c r="I49" s="92">
        <v>4</v>
      </c>
      <c r="J49" s="85">
        <v>10</v>
      </c>
      <c r="K49" s="85">
        <v>31</v>
      </c>
      <c r="L49" s="85">
        <v>144</v>
      </c>
      <c r="M49" s="85">
        <v>118</v>
      </c>
      <c r="N49" s="167">
        <f>SUM(I49:M49)</f>
        <v>307</v>
      </c>
      <c r="O49" s="168">
        <f t="shared" si="6"/>
        <v>307</v>
      </c>
    </row>
    <row r="50" spans="3:15" ht="49.5" customHeight="1" thickBot="1">
      <c r="C50" s="107" t="s">
        <v>13</v>
      </c>
      <c r="D50" s="108"/>
      <c r="E50" s="108"/>
      <c r="F50" s="89">
        <v>0</v>
      </c>
      <c r="G50" s="89">
        <v>0</v>
      </c>
      <c r="H50" s="171">
        <f t="shared" si="4"/>
        <v>0</v>
      </c>
      <c r="I50" s="93">
        <v>0</v>
      </c>
      <c r="J50" s="89">
        <v>0</v>
      </c>
      <c r="K50" s="89">
        <v>0</v>
      </c>
      <c r="L50" s="89">
        <v>4</v>
      </c>
      <c r="M50" s="89">
        <v>3</v>
      </c>
      <c r="N50" s="171">
        <f>SUM(I50:M50)</f>
        <v>7</v>
      </c>
      <c r="O50" s="170">
        <f t="shared" si="6"/>
        <v>7</v>
      </c>
    </row>
    <row r="51" spans="3:15" ht="49.5" customHeight="1" thickBot="1">
      <c r="C51" s="117" t="s">
        <v>14</v>
      </c>
      <c r="D51" s="118"/>
      <c r="E51" s="118"/>
      <c r="F51" s="90">
        <v>0</v>
      </c>
      <c r="G51" s="90">
        <v>0</v>
      </c>
      <c r="H51" s="177">
        <f t="shared" si="4"/>
        <v>0</v>
      </c>
      <c r="I51" s="94">
        <v>149</v>
      </c>
      <c r="J51" s="90">
        <v>122</v>
      </c>
      <c r="K51" s="90">
        <v>386</v>
      </c>
      <c r="L51" s="90">
        <v>905</v>
      </c>
      <c r="M51" s="90">
        <v>533</v>
      </c>
      <c r="N51" s="177">
        <f>SUM(I51:M51)</f>
        <v>2095</v>
      </c>
      <c r="O51" s="178">
        <f>H51+N51</f>
        <v>2095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A67" sqref="A1:IV16384"/>
      <selection pane="bottomLeft" activeCell="E11" sqref="E1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3113</v>
      </c>
      <c r="G10" s="179">
        <f>SUM(G11,G17,G20,G25,G29,G30)</f>
        <v>2767</v>
      </c>
      <c r="H10" s="180">
        <f>SUM(F10:G10)</f>
        <v>5880</v>
      </c>
      <c r="I10" s="181"/>
      <c r="J10" s="179">
        <f>SUM(J11,J17,J20,J25,J29,J30)</f>
        <v>10398</v>
      </c>
      <c r="K10" s="179">
        <f>SUM(K11,K17,K20,K25,K29,K30)</f>
        <v>5979</v>
      </c>
      <c r="L10" s="179">
        <f>SUM(L11,L17,L20,L25,L29,L30)</f>
        <v>3479</v>
      </c>
      <c r="M10" s="179">
        <f>SUM(M11,M17,M20,M25,M29,M30)</f>
        <v>3014</v>
      </c>
      <c r="N10" s="179">
        <f>SUM(N11,N17,N20,N25,N29,N30)</f>
        <v>1265</v>
      </c>
      <c r="O10" s="180">
        <f>SUM(I10:N10)</f>
        <v>24135</v>
      </c>
      <c r="P10" s="182">
        <f>SUM(O10,H10)</f>
        <v>30015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197</v>
      </c>
      <c r="G11" s="183">
        <f>SUM(G12:G16)</f>
        <v>233</v>
      </c>
      <c r="H11" s="184">
        <f aca="true" t="shared" si="0" ref="H11:H74">SUM(F11:G11)</f>
        <v>430</v>
      </c>
      <c r="I11" s="185"/>
      <c r="J11" s="183">
        <f>SUM(J12:J16)</f>
        <v>2700</v>
      </c>
      <c r="K11" s="183">
        <f>SUM(K12:K16)</f>
        <v>1524</v>
      </c>
      <c r="L11" s="183">
        <f>SUM(L12:L16)</f>
        <v>971</v>
      </c>
      <c r="M11" s="183">
        <f>SUM(M12:M16)</f>
        <v>936</v>
      </c>
      <c r="N11" s="183">
        <f>SUM(N12:N16)</f>
        <v>485</v>
      </c>
      <c r="O11" s="184">
        <f aca="true" t="shared" si="1" ref="O11:O74">SUM(I11:N11)</f>
        <v>6616</v>
      </c>
      <c r="P11" s="186">
        <f aca="true" t="shared" si="2" ref="P11:P74">SUM(O11,H11)</f>
        <v>7046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83"/>
      <c r="J12" s="52">
        <v>1216</v>
      </c>
      <c r="K12" s="52">
        <v>532</v>
      </c>
      <c r="L12" s="52">
        <v>285</v>
      </c>
      <c r="M12" s="52">
        <v>243</v>
      </c>
      <c r="N12" s="52">
        <v>114</v>
      </c>
      <c r="O12" s="184">
        <f t="shared" si="1"/>
        <v>2390</v>
      </c>
      <c r="P12" s="186">
        <f t="shared" si="2"/>
        <v>2390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84">
        <f>SUM(F13:G13)</f>
        <v>0</v>
      </c>
      <c r="I13" s="83"/>
      <c r="J13" s="52">
        <v>3</v>
      </c>
      <c r="K13" s="52">
        <v>12</v>
      </c>
      <c r="L13" s="52">
        <v>19</v>
      </c>
      <c r="M13" s="52">
        <v>39</v>
      </c>
      <c r="N13" s="52">
        <v>49</v>
      </c>
      <c r="O13" s="184">
        <f t="shared" si="1"/>
        <v>122</v>
      </c>
      <c r="P13" s="186">
        <f t="shared" si="2"/>
        <v>122</v>
      </c>
    </row>
    <row r="14" spans="3:16" ht="30" customHeight="1">
      <c r="C14" s="28"/>
      <c r="D14" s="29"/>
      <c r="E14" s="31" t="s">
        <v>41</v>
      </c>
      <c r="F14" s="52">
        <v>51</v>
      </c>
      <c r="G14" s="52">
        <v>75</v>
      </c>
      <c r="H14" s="184">
        <f t="shared" si="0"/>
        <v>126</v>
      </c>
      <c r="I14" s="83"/>
      <c r="J14" s="52">
        <v>268</v>
      </c>
      <c r="K14" s="52">
        <v>152</v>
      </c>
      <c r="L14" s="52">
        <v>116</v>
      </c>
      <c r="M14" s="52">
        <v>133</v>
      </c>
      <c r="N14" s="52">
        <v>86</v>
      </c>
      <c r="O14" s="184">
        <f t="shared" si="1"/>
        <v>755</v>
      </c>
      <c r="P14" s="186">
        <f t="shared" si="2"/>
        <v>881</v>
      </c>
    </row>
    <row r="15" spans="3:16" ht="30" customHeight="1">
      <c r="C15" s="28"/>
      <c r="D15" s="29"/>
      <c r="E15" s="31" t="s">
        <v>42</v>
      </c>
      <c r="F15" s="52">
        <v>52</v>
      </c>
      <c r="G15" s="52">
        <v>63</v>
      </c>
      <c r="H15" s="184">
        <f t="shared" si="0"/>
        <v>115</v>
      </c>
      <c r="I15" s="83"/>
      <c r="J15" s="52">
        <v>166</v>
      </c>
      <c r="K15" s="52">
        <v>109</v>
      </c>
      <c r="L15" s="52">
        <v>62</v>
      </c>
      <c r="M15" s="52">
        <v>45</v>
      </c>
      <c r="N15" s="52">
        <v>27</v>
      </c>
      <c r="O15" s="184">
        <f t="shared" si="1"/>
        <v>409</v>
      </c>
      <c r="P15" s="186">
        <f t="shared" si="2"/>
        <v>524</v>
      </c>
    </row>
    <row r="16" spans="3:16" ht="30" customHeight="1">
      <c r="C16" s="28"/>
      <c r="D16" s="29"/>
      <c r="E16" s="31" t="s">
        <v>43</v>
      </c>
      <c r="F16" s="52">
        <v>94</v>
      </c>
      <c r="G16" s="52">
        <v>95</v>
      </c>
      <c r="H16" s="184">
        <f t="shared" si="0"/>
        <v>189</v>
      </c>
      <c r="I16" s="83"/>
      <c r="J16" s="52">
        <v>1047</v>
      </c>
      <c r="K16" s="52">
        <v>719</v>
      </c>
      <c r="L16" s="52">
        <v>489</v>
      </c>
      <c r="M16" s="52">
        <v>476</v>
      </c>
      <c r="N16" s="52">
        <v>209</v>
      </c>
      <c r="O16" s="184">
        <f t="shared" si="1"/>
        <v>2940</v>
      </c>
      <c r="P16" s="186">
        <f t="shared" si="2"/>
        <v>3129</v>
      </c>
    </row>
    <row r="17" spans="3:16" ht="30" customHeight="1">
      <c r="C17" s="28"/>
      <c r="D17" s="32" t="s">
        <v>44</v>
      </c>
      <c r="E17" s="33"/>
      <c r="F17" s="183">
        <f>SUM(F18:F19)</f>
        <v>352</v>
      </c>
      <c r="G17" s="183">
        <f>SUM(G18:G19)</f>
        <v>274</v>
      </c>
      <c r="H17" s="184">
        <f t="shared" si="0"/>
        <v>626</v>
      </c>
      <c r="I17" s="185"/>
      <c r="J17" s="183">
        <f>SUM(J18:J19)</f>
        <v>2200</v>
      </c>
      <c r="K17" s="183">
        <f>SUM(K18:K19)</f>
        <v>1160</v>
      </c>
      <c r="L17" s="183">
        <f>SUM(L18:L19)</f>
        <v>588</v>
      </c>
      <c r="M17" s="183">
        <f>SUM(M18:M19)</f>
        <v>464</v>
      </c>
      <c r="N17" s="183">
        <f>SUM(N18:N19)</f>
        <v>139</v>
      </c>
      <c r="O17" s="184">
        <f t="shared" si="1"/>
        <v>4551</v>
      </c>
      <c r="P17" s="186">
        <f t="shared" si="2"/>
        <v>5177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3"/>
      <c r="J18" s="52">
        <v>1702</v>
      </c>
      <c r="K18" s="52">
        <v>924</v>
      </c>
      <c r="L18" s="52">
        <v>473</v>
      </c>
      <c r="M18" s="52">
        <v>402</v>
      </c>
      <c r="N18" s="52">
        <v>127</v>
      </c>
      <c r="O18" s="184">
        <f t="shared" si="1"/>
        <v>3628</v>
      </c>
      <c r="P18" s="186">
        <f t="shared" si="2"/>
        <v>3628</v>
      </c>
    </row>
    <row r="19" spans="3:16" ht="30" customHeight="1">
      <c r="C19" s="28"/>
      <c r="D19" s="29"/>
      <c r="E19" s="31" t="s">
        <v>46</v>
      </c>
      <c r="F19" s="52">
        <v>352</v>
      </c>
      <c r="G19" s="52">
        <v>274</v>
      </c>
      <c r="H19" s="184">
        <f t="shared" si="0"/>
        <v>626</v>
      </c>
      <c r="I19" s="83"/>
      <c r="J19" s="52">
        <v>498</v>
      </c>
      <c r="K19" s="52">
        <v>236</v>
      </c>
      <c r="L19" s="52">
        <v>115</v>
      </c>
      <c r="M19" s="52">
        <v>62</v>
      </c>
      <c r="N19" s="52">
        <v>12</v>
      </c>
      <c r="O19" s="184">
        <f t="shared" si="1"/>
        <v>923</v>
      </c>
      <c r="P19" s="186">
        <f t="shared" si="2"/>
        <v>1549</v>
      </c>
    </row>
    <row r="20" spans="3:16" ht="30" customHeight="1">
      <c r="C20" s="28"/>
      <c r="D20" s="32" t="s">
        <v>47</v>
      </c>
      <c r="E20" s="33"/>
      <c r="F20" s="183">
        <f>SUM(F21:F24)</f>
        <v>14</v>
      </c>
      <c r="G20" s="183">
        <f>SUM(G21:G24)</f>
        <v>8</v>
      </c>
      <c r="H20" s="184">
        <f t="shared" si="0"/>
        <v>22</v>
      </c>
      <c r="I20" s="185"/>
      <c r="J20" s="183">
        <f>SUM(J21:J24)</f>
        <v>165</v>
      </c>
      <c r="K20" s="183">
        <f>SUM(K21:K24)</f>
        <v>119</v>
      </c>
      <c r="L20" s="183">
        <f>SUM(L21:L24)</f>
        <v>150</v>
      </c>
      <c r="M20" s="183">
        <f>SUM(M21:M24)</f>
        <v>135</v>
      </c>
      <c r="N20" s="183">
        <f>SUM(N21:N24)</f>
        <v>58</v>
      </c>
      <c r="O20" s="184">
        <f t="shared" si="1"/>
        <v>627</v>
      </c>
      <c r="P20" s="186">
        <f t="shared" si="2"/>
        <v>649</v>
      </c>
    </row>
    <row r="21" spans="3:16" ht="30" customHeight="1">
      <c r="C21" s="28"/>
      <c r="D21" s="29"/>
      <c r="E21" s="31" t="s">
        <v>48</v>
      </c>
      <c r="F21" s="52">
        <v>11</v>
      </c>
      <c r="G21" s="52">
        <v>7</v>
      </c>
      <c r="H21" s="184">
        <f t="shared" si="0"/>
        <v>18</v>
      </c>
      <c r="I21" s="83"/>
      <c r="J21" s="52">
        <v>130</v>
      </c>
      <c r="K21" s="52">
        <v>102</v>
      </c>
      <c r="L21" s="52">
        <v>138</v>
      </c>
      <c r="M21" s="52">
        <v>124</v>
      </c>
      <c r="N21" s="52">
        <v>55</v>
      </c>
      <c r="O21" s="184">
        <f t="shared" si="1"/>
        <v>549</v>
      </c>
      <c r="P21" s="186">
        <f t="shared" si="2"/>
        <v>567</v>
      </c>
    </row>
    <row r="22" spans="3:16" ht="30" customHeight="1">
      <c r="C22" s="28"/>
      <c r="D22" s="29"/>
      <c r="E22" s="34" t="s">
        <v>49</v>
      </c>
      <c r="F22" s="52">
        <v>3</v>
      </c>
      <c r="G22" s="52">
        <v>1</v>
      </c>
      <c r="H22" s="184">
        <f t="shared" si="0"/>
        <v>4</v>
      </c>
      <c r="I22" s="83"/>
      <c r="J22" s="52">
        <v>35</v>
      </c>
      <c r="K22" s="52">
        <v>17</v>
      </c>
      <c r="L22" s="52">
        <v>12</v>
      </c>
      <c r="M22" s="52">
        <v>11</v>
      </c>
      <c r="N22" s="52">
        <v>3</v>
      </c>
      <c r="O22" s="184">
        <f t="shared" si="1"/>
        <v>78</v>
      </c>
      <c r="P22" s="186">
        <f t="shared" si="2"/>
        <v>82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1136</v>
      </c>
      <c r="G25" s="183">
        <f>SUM(G26:G28)</f>
        <v>1056</v>
      </c>
      <c r="H25" s="184">
        <f t="shared" si="0"/>
        <v>2192</v>
      </c>
      <c r="I25" s="185"/>
      <c r="J25" s="183">
        <f>SUM(J26:J28)</f>
        <v>1872</v>
      </c>
      <c r="K25" s="183">
        <f>SUM(K26:K28)</f>
        <v>1399</v>
      </c>
      <c r="L25" s="183">
        <f>SUM(L26:L28)</f>
        <v>792</v>
      </c>
      <c r="M25" s="183">
        <f>SUM(M26:M28)</f>
        <v>644</v>
      </c>
      <c r="N25" s="183">
        <f>SUM(N26:N28)</f>
        <v>251</v>
      </c>
      <c r="O25" s="184">
        <f t="shared" si="1"/>
        <v>4958</v>
      </c>
      <c r="P25" s="186">
        <f t="shared" si="2"/>
        <v>7150</v>
      </c>
    </row>
    <row r="26" spans="3:16" ht="30" customHeight="1">
      <c r="C26" s="28"/>
      <c r="D26" s="29"/>
      <c r="E26" s="34" t="s">
        <v>52</v>
      </c>
      <c r="F26" s="52">
        <v>1086</v>
      </c>
      <c r="G26" s="52">
        <v>1015</v>
      </c>
      <c r="H26" s="184">
        <f t="shared" si="0"/>
        <v>2101</v>
      </c>
      <c r="I26" s="83"/>
      <c r="J26" s="52">
        <v>1829</v>
      </c>
      <c r="K26" s="52">
        <v>1377</v>
      </c>
      <c r="L26" s="52">
        <v>777</v>
      </c>
      <c r="M26" s="52">
        <v>631</v>
      </c>
      <c r="N26" s="52">
        <v>246</v>
      </c>
      <c r="O26" s="184">
        <f t="shared" si="1"/>
        <v>4860</v>
      </c>
      <c r="P26" s="186">
        <f t="shared" si="2"/>
        <v>6961</v>
      </c>
    </row>
    <row r="27" spans="3:16" ht="30" customHeight="1">
      <c r="C27" s="28"/>
      <c r="D27" s="29"/>
      <c r="E27" s="34" t="s">
        <v>53</v>
      </c>
      <c r="F27" s="52">
        <v>13</v>
      </c>
      <c r="G27" s="52">
        <v>17</v>
      </c>
      <c r="H27" s="184">
        <f t="shared" si="0"/>
        <v>30</v>
      </c>
      <c r="I27" s="83"/>
      <c r="J27" s="52">
        <v>23</v>
      </c>
      <c r="K27" s="52">
        <v>10</v>
      </c>
      <c r="L27" s="52">
        <v>9</v>
      </c>
      <c r="M27" s="52">
        <v>10</v>
      </c>
      <c r="N27" s="52">
        <v>3</v>
      </c>
      <c r="O27" s="184">
        <f t="shared" si="1"/>
        <v>55</v>
      </c>
      <c r="P27" s="186">
        <f t="shared" si="2"/>
        <v>85</v>
      </c>
    </row>
    <row r="28" spans="3:16" ht="30" customHeight="1">
      <c r="C28" s="28"/>
      <c r="D28" s="29"/>
      <c r="E28" s="34" t="s">
        <v>54</v>
      </c>
      <c r="F28" s="52">
        <v>37</v>
      </c>
      <c r="G28" s="52">
        <v>24</v>
      </c>
      <c r="H28" s="184">
        <f t="shared" si="0"/>
        <v>61</v>
      </c>
      <c r="I28" s="83"/>
      <c r="J28" s="52">
        <v>20</v>
      </c>
      <c r="K28" s="52">
        <v>12</v>
      </c>
      <c r="L28" s="52">
        <v>6</v>
      </c>
      <c r="M28" s="52">
        <v>3</v>
      </c>
      <c r="N28" s="52">
        <v>2</v>
      </c>
      <c r="O28" s="184">
        <f t="shared" si="1"/>
        <v>43</v>
      </c>
      <c r="P28" s="186">
        <f t="shared" si="2"/>
        <v>104</v>
      </c>
    </row>
    <row r="29" spans="3:16" ht="30" customHeight="1">
      <c r="C29" s="28"/>
      <c r="D29" s="36" t="s">
        <v>55</v>
      </c>
      <c r="E29" s="37"/>
      <c r="F29" s="52">
        <v>25</v>
      </c>
      <c r="G29" s="52">
        <v>14</v>
      </c>
      <c r="H29" s="184">
        <f t="shared" si="0"/>
        <v>39</v>
      </c>
      <c r="I29" s="83"/>
      <c r="J29" s="52">
        <v>86</v>
      </c>
      <c r="K29" s="52">
        <v>49</v>
      </c>
      <c r="L29" s="52">
        <v>60</v>
      </c>
      <c r="M29" s="52">
        <v>52</v>
      </c>
      <c r="N29" s="52">
        <v>18</v>
      </c>
      <c r="O29" s="184">
        <f t="shared" si="1"/>
        <v>265</v>
      </c>
      <c r="P29" s="186">
        <f t="shared" si="2"/>
        <v>304</v>
      </c>
    </row>
    <row r="30" spans="3:16" ht="30" customHeight="1" thickBot="1">
      <c r="C30" s="38"/>
      <c r="D30" s="39" t="s">
        <v>56</v>
      </c>
      <c r="E30" s="40"/>
      <c r="F30" s="54">
        <v>1389</v>
      </c>
      <c r="G30" s="54">
        <v>1182</v>
      </c>
      <c r="H30" s="187">
        <f t="shared" si="0"/>
        <v>2571</v>
      </c>
      <c r="I30" s="84"/>
      <c r="J30" s="54">
        <v>3375</v>
      </c>
      <c r="K30" s="54">
        <v>1728</v>
      </c>
      <c r="L30" s="54">
        <v>918</v>
      </c>
      <c r="M30" s="54">
        <v>783</v>
      </c>
      <c r="N30" s="54">
        <v>314</v>
      </c>
      <c r="O30" s="187">
        <f t="shared" si="1"/>
        <v>7118</v>
      </c>
      <c r="P30" s="188">
        <f t="shared" si="2"/>
        <v>9689</v>
      </c>
    </row>
    <row r="31" spans="3:16" ht="30" customHeight="1">
      <c r="C31" s="25" t="s">
        <v>57</v>
      </c>
      <c r="D31" s="41"/>
      <c r="E31" s="42"/>
      <c r="F31" s="179">
        <f>SUM(F32:F40)</f>
        <v>17</v>
      </c>
      <c r="G31" s="179">
        <f>SUM(G32:G40)</f>
        <v>13</v>
      </c>
      <c r="H31" s="180">
        <f t="shared" si="0"/>
        <v>30</v>
      </c>
      <c r="I31" s="181"/>
      <c r="J31" s="179">
        <f>SUM(J32:J40)</f>
        <v>1284</v>
      </c>
      <c r="K31" s="179">
        <f>SUM(K32:K40)</f>
        <v>832</v>
      </c>
      <c r="L31" s="179">
        <f>SUM(L32:L40)</f>
        <v>540</v>
      </c>
      <c r="M31" s="179">
        <f>SUM(M32:M40)</f>
        <v>616</v>
      </c>
      <c r="N31" s="179">
        <f>SUM(N32:N40)</f>
        <v>265</v>
      </c>
      <c r="O31" s="180">
        <f t="shared" si="1"/>
        <v>3537</v>
      </c>
      <c r="P31" s="182">
        <f t="shared" si="2"/>
        <v>3567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89">
        <f t="shared" si="0"/>
        <v>0</v>
      </c>
      <c r="I32" s="53"/>
      <c r="J32" s="87">
        <v>109</v>
      </c>
      <c r="K32" s="87">
        <v>148</v>
      </c>
      <c r="L32" s="87">
        <v>91</v>
      </c>
      <c r="M32" s="87">
        <v>70</v>
      </c>
      <c r="N32" s="87">
        <v>16</v>
      </c>
      <c r="O32" s="189">
        <f t="shared" si="1"/>
        <v>434</v>
      </c>
      <c r="P32" s="190">
        <f t="shared" si="2"/>
        <v>434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0</v>
      </c>
      <c r="P33" s="186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882</v>
      </c>
      <c r="K34" s="52">
        <v>457</v>
      </c>
      <c r="L34" s="52">
        <v>189</v>
      </c>
      <c r="M34" s="52">
        <v>137</v>
      </c>
      <c r="N34" s="52">
        <v>39</v>
      </c>
      <c r="O34" s="184">
        <f t="shared" si="1"/>
        <v>1704</v>
      </c>
      <c r="P34" s="186">
        <f t="shared" si="2"/>
        <v>1704</v>
      </c>
    </row>
    <row r="35" spans="3:16" ht="30" customHeight="1">
      <c r="C35" s="28"/>
      <c r="D35" s="36" t="s">
        <v>60</v>
      </c>
      <c r="E35" s="37"/>
      <c r="F35" s="52">
        <v>1</v>
      </c>
      <c r="G35" s="52">
        <v>1</v>
      </c>
      <c r="H35" s="183">
        <f t="shared" si="0"/>
        <v>2</v>
      </c>
      <c r="I35" s="83"/>
      <c r="J35" s="52">
        <v>41</v>
      </c>
      <c r="K35" s="52">
        <v>34</v>
      </c>
      <c r="L35" s="52">
        <v>36</v>
      </c>
      <c r="M35" s="52">
        <v>34</v>
      </c>
      <c r="N35" s="52">
        <v>16</v>
      </c>
      <c r="O35" s="184">
        <f t="shared" si="1"/>
        <v>161</v>
      </c>
      <c r="P35" s="186">
        <f t="shared" si="2"/>
        <v>163</v>
      </c>
    </row>
    <row r="36" spans="3:16" ht="30" customHeight="1">
      <c r="C36" s="28"/>
      <c r="D36" s="36" t="s">
        <v>61</v>
      </c>
      <c r="E36" s="37"/>
      <c r="F36" s="52">
        <v>16</v>
      </c>
      <c r="G36" s="52">
        <v>10</v>
      </c>
      <c r="H36" s="183">
        <f t="shared" si="0"/>
        <v>26</v>
      </c>
      <c r="I36" s="83"/>
      <c r="J36" s="52">
        <v>96</v>
      </c>
      <c r="K36" s="52">
        <v>67</v>
      </c>
      <c r="L36" s="52">
        <v>44</v>
      </c>
      <c r="M36" s="52">
        <v>31</v>
      </c>
      <c r="N36" s="52">
        <v>7</v>
      </c>
      <c r="O36" s="184">
        <f t="shared" si="1"/>
        <v>245</v>
      </c>
      <c r="P36" s="186">
        <f t="shared" si="2"/>
        <v>271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</v>
      </c>
      <c r="H37" s="183">
        <f t="shared" si="0"/>
        <v>2</v>
      </c>
      <c r="I37" s="53"/>
      <c r="J37" s="52">
        <v>154</v>
      </c>
      <c r="K37" s="52">
        <v>115</v>
      </c>
      <c r="L37" s="52">
        <v>83</v>
      </c>
      <c r="M37" s="52">
        <v>65</v>
      </c>
      <c r="N37" s="52">
        <v>27</v>
      </c>
      <c r="O37" s="184">
        <f t="shared" si="1"/>
        <v>444</v>
      </c>
      <c r="P37" s="186">
        <f t="shared" si="2"/>
        <v>446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59"/>
      <c r="F39" s="52">
        <v>0</v>
      </c>
      <c r="G39" s="52">
        <v>0</v>
      </c>
      <c r="H39" s="184">
        <f t="shared" si="0"/>
        <v>0</v>
      </c>
      <c r="I39" s="53"/>
      <c r="J39" s="52">
        <v>0</v>
      </c>
      <c r="K39" s="52">
        <v>4</v>
      </c>
      <c r="L39" s="52">
        <v>92</v>
      </c>
      <c r="M39" s="52">
        <v>269</v>
      </c>
      <c r="N39" s="52">
        <v>156</v>
      </c>
      <c r="O39" s="184">
        <f t="shared" si="1"/>
        <v>521</v>
      </c>
      <c r="P39" s="186">
        <f t="shared" si="2"/>
        <v>521</v>
      </c>
    </row>
    <row r="40" spans="3:16" ht="30" customHeight="1" thickBot="1">
      <c r="C40" s="38"/>
      <c r="D40" s="160" t="s">
        <v>65</v>
      </c>
      <c r="E40" s="161"/>
      <c r="F40" s="88">
        <v>0</v>
      </c>
      <c r="G40" s="88">
        <v>0</v>
      </c>
      <c r="H40" s="191">
        <f t="shared" si="0"/>
        <v>0</v>
      </c>
      <c r="I40" s="55"/>
      <c r="J40" s="88">
        <v>2</v>
      </c>
      <c r="K40" s="88">
        <v>7</v>
      </c>
      <c r="L40" s="88">
        <v>5</v>
      </c>
      <c r="M40" s="88">
        <v>10</v>
      </c>
      <c r="N40" s="88">
        <v>4</v>
      </c>
      <c r="O40" s="191">
        <f t="shared" si="1"/>
        <v>28</v>
      </c>
      <c r="P40" s="192">
        <f t="shared" si="2"/>
        <v>28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150</v>
      </c>
      <c r="K41" s="179">
        <f>SUM(K42:K45)</f>
        <v>123</v>
      </c>
      <c r="L41" s="179">
        <f>SUM(L42:L45)</f>
        <v>391</v>
      </c>
      <c r="M41" s="179">
        <f>SUM(M42:M45)</f>
        <v>928</v>
      </c>
      <c r="N41" s="179">
        <f>SUM(N42:N45)</f>
        <v>538</v>
      </c>
      <c r="O41" s="180">
        <f t="shared" si="1"/>
        <v>2130</v>
      </c>
      <c r="P41" s="182">
        <f t="shared" si="2"/>
        <v>2130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3</v>
      </c>
      <c r="K42" s="52">
        <v>7</v>
      </c>
      <c r="L42" s="52">
        <v>205</v>
      </c>
      <c r="M42" s="52">
        <v>534</v>
      </c>
      <c r="N42" s="52">
        <v>328</v>
      </c>
      <c r="O42" s="194">
        <f t="shared" si="1"/>
        <v>1077</v>
      </c>
      <c r="P42" s="186">
        <f t="shared" si="2"/>
        <v>1077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143</v>
      </c>
      <c r="K43" s="52">
        <v>105</v>
      </c>
      <c r="L43" s="52">
        <v>147</v>
      </c>
      <c r="M43" s="52">
        <v>226</v>
      </c>
      <c r="N43" s="52">
        <v>82</v>
      </c>
      <c r="O43" s="194">
        <f t="shared" si="1"/>
        <v>703</v>
      </c>
      <c r="P43" s="186">
        <f t="shared" si="2"/>
        <v>703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1</v>
      </c>
      <c r="L44" s="52">
        <v>7</v>
      </c>
      <c r="M44" s="52">
        <v>15</v>
      </c>
      <c r="N44" s="52">
        <v>7</v>
      </c>
      <c r="O44" s="194">
        <f t="shared" si="1"/>
        <v>30</v>
      </c>
      <c r="P44" s="186">
        <f t="shared" si="2"/>
        <v>30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4</v>
      </c>
      <c r="K45" s="54">
        <v>10</v>
      </c>
      <c r="L45" s="54">
        <v>32</v>
      </c>
      <c r="M45" s="54">
        <v>153</v>
      </c>
      <c r="N45" s="54">
        <v>121</v>
      </c>
      <c r="O45" s="196">
        <f t="shared" si="1"/>
        <v>320</v>
      </c>
      <c r="P45" s="188">
        <f t="shared" si="2"/>
        <v>320</v>
      </c>
    </row>
    <row r="46" spans="3:16" ht="30" customHeight="1" thickBot="1">
      <c r="C46" s="162" t="s">
        <v>70</v>
      </c>
      <c r="D46" s="163"/>
      <c r="E46" s="164"/>
      <c r="F46" s="197">
        <f>SUM(F10,F31,F41)</f>
        <v>3130</v>
      </c>
      <c r="G46" s="197">
        <f>SUM(G10,G31,G41)</f>
        <v>2780</v>
      </c>
      <c r="H46" s="198">
        <f t="shared" si="0"/>
        <v>5910</v>
      </c>
      <c r="I46" s="199"/>
      <c r="J46" s="197">
        <f>SUM(J10,J31,J41)</f>
        <v>11832</v>
      </c>
      <c r="K46" s="197">
        <f>SUM(K10,K31,K41)</f>
        <v>6934</v>
      </c>
      <c r="L46" s="197">
        <f>SUM(L10,L31,L41)</f>
        <v>4410</v>
      </c>
      <c r="M46" s="197">
        <f>SUM(M10,M31,M41)</f>
        <v>4558</v>
      </c>
      <c r="N46" s="197">
        <f>SUM(N10,N31,N41)</f>
        <v>2068</v>
      </c>
      <c r="O46" s="198">
        <f t="shared" si="1"/>
        <v>29802</v>
      </c>
      <c r="P46" s="200">
        <f t="shared" si="2"/>
        <v>35712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2666294</v>
      </c>
      <c r="G48" s="179">
        <f>SUM(G49,G55,G58,G63,G67,G68)</f>
        <v>3293492</v>
      </c>
      <c r="H48" s="180">
        <f t="shared" si="0"/>
        <v>5959786</v>
      </c>
      <c r="I48" s="181"/>
      <c r="J48" s="179">
        <f>SUM(J49,J55,J58,J63,J67,J68)</f>
        <v>29272544</v>
      </c>
      <c r="K48" s="179">
        <f>SUM(K49,K55,K58,K63,K67,K68)</f>
        <v>19346832</v>
      </c>
      <c r="L48" s="179">
        <f>SUM(L49,L55,L58,L63,L67,L68)</f>
        <v>16135663</v>
      </c>
      <c r="M48" s="179">
        <f>SUM(M49,M55,M58,M63,M67,M68)</f>
        <v>16367093</v>
      </c>
      <c r="N48" s="179">
        <f>SUM(N49,N55,N58,N63,N67,N68)</f>
        <v>7657233</v>
      </c>
      <c r="O48" s="180">
        <f t="shared" si="1"/>
        <v>88779365</v>
      </c>
      <c r="P48" s="182">
        <f t="shared" si="2"/>
        <v>94739151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325655</v>
      </c>
      <c r="G49" s="183">
        <f>SUM(G50:G54)</f>
        <v>520485</v>
      </c>
      <c r="H49" s="184">
        <f t="shared" si="0"/>
        <v>846140</v>
      </c>
      <c r="I49" s="185"/>
      <c r="J49" s="183">
        <f>SUM(J50:J54)</f>
        <v>6387718</v>
      </c>
      <c r="K49" s="183">
        <f>SUM(K50:K54)</f>
        <v>3742076</v>
      </c>
      <c r="L49" s="183">
        <f>SUM(L50:L54)</f>
        <v>3299285</v>
      </c>
      <c r="M49" s="183">
        <f>SUM(M50:M54)</f>
        <v>3667173</v>
      </c>
      <c r="N49" s="183">
        <f>SUM(N50:N54)</f>
        <v>2565778</v>
      </c>
      <c r="O49" s="184">
        <f t="shared" si="1"/>
        <v>19662030</v>
      </c>
      <c r="P49" s="186">
        <f t="shared" si="2"/>
        <v>20508170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3"/>
      <c r="J50" s="52">
        <v>3900368</v>
      </c>
      <c r="K50" s="52">
        <v>2085667</v>
      </c>
      <c r="L50" s="52">
        <v>2028478</v>
      </c>
      <c r="M50" s="52">
        <v>2195039</v>
      </c>
      <c r="N50" s="52">
        <v>1451566</v>
      </c>
      <c r="O50" s="194">
        <f t="shared" si="1"/>
        <v>11661118</v>
      </c>
      <c r="P50" s="186">
        <f t="shared" si="2"/>
        <v>11661118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84">
        <f t="shared" si="0"/>
        <v>0</v>
      </c>
      <c r="I51" s="83"/>
      <c r="J51" s="52">
        <v>11144</v>
      </c>
      <c r="K51" s="52">
        <v>79644</v>
      </c>
      <c r="L51" s="52">
        <v>116302</v>
      </c>
      <c r="M51" s="52">
        <v>274615</v>
      </c>
      <c r="N51" s="52">
        <v>370258</v>
      </c>
      <c r="O51" s="194">
        <f t="shared" si="1"/>
        <v>851963</v>
      </c>
      <c r="P51" s="186">
        <f t="shared" si="2"/>
        <v>851963</v>
      </c>
    </row>
    <row r="52" spans="3:16" ht="30" customHeight="1">
      <c r="C52" s="28"/>
      <c r="D52" s="29"/>
      <c r="E52" s="31" t="s">
        <v>41</v>
      </c>
      <c r="F52" s="52">
        <v>115701</v>
      </c>
      <c r="G52" s="52">
        <v>218675</v>
      </c>
      <c r="H52" s="184">
        <f t="shared" si="0"/>
        <v>334376</v>
      </c>
      <c r="I52" s="83"/>
      <c r="J52" s="52">
        <v>1019498</v>
      </c>
      <c r="K52" s="52">
        <v>632495</v>
      </c>
      <c r="L52" s="52">
        <v>506855</v>
      </c>
      <c r="M52" s="52">
        <v>627667</v>
      </c>
      <c r="N52" s="52">
        <v>458893</v>
      </c>
      <c r="O52" s="194">
        <f t="shared" si="1"/>
        <v>3245408</v>
      </c>
      <c r="P52" s="186">
        <f t="shared" si="2"/>
        <v>3579784</v>
      </c>
    </row>
    <row r="53" spans="3:16" ht="30" customHeight="1">
      <c r="C53" s="28"/>
      <c r="D53" s="29"/>
      <c r="E53" s="31" t="s">
        <v>42</v>
      </c>
      <c r="F53" s="52">
        <v>128181</v>
      </c>
      <c r="G53" s="52">
        <v>214710</v>
      </c>
      <c r="H53" s="184">
        <f t="shared" si="0"/>
        <v>342891</v>
      </c>
      <c r="I53" s="83"/>
      <c r="J53" s="52">
        <v>641010</v>
      </c>
      <c r="K53" s="52">
        <v>384191</v>
      </c>
      <c r="L53" s="52">
        <v>267012</v>
      </c>
      <c r="M53" s="52">
        <v>206423</v>
      </c>
      <c r="N53" s="52">
        <v>118416</v>
      </c>
      <c r="O53" s="194">
        <f t="shared" si="1"/>
        <v>1617052</v>
      </c>
      <c r="P53" s="186">
        <f t="shared" si="2"/>
        <v>1959943</v>
      </c>
    </row>
    <row r="54" spans="3:16" ht="30" customHeight="1">
      <c r="C54" s="28"/>
      <c r="D54" s="29"/>
      <c r="E54" s="31" t="s">
        <v>43</v>
      </c>
      <c r="F54" s="52">
        <v>81773</v>
      </c>
      <c r="G54" s="52">
        <v>87100</v>
      </c>
      <c r="H54" s="184">
        <f t="shared" si="0"/>
        <v>168873</v>
      </c>
      <c r="I54" s="83"/>
      <c r="J54" s="52">
        <v>815698</v>
      </c>
      <c r="K54" s="52">
        <v>560079</v>
      </c>
      <c r="L54" s="52">
        <v>380638</v>
      </c>
      <c r="M54" s="52">
        <v>363429</v>
      </c>
      <c r="N54" s="52">
        <v>166645</v>
      </c>
      <c r="O54" s="194">
        <f t="shared" si="1"/>
        <v>2286489</v>
      </c>
      <c r="P54" s="186">
        <f t="shared" si="2"/>
        <v>2455362</v>
      </c>
    </row>
    <row r="55" spans="3:16" ht="30" customHeight="1">
      <c r="C55" s="28"/>
      <c r="D55" s="32" t="s">
        <v>44</v>
      </c>
      <c r="E55" s="33"/>
      <c r="F55" s="183">
        <f>SUM(F56:F57)</f>
        <v>873055</v>
      </c>
      <c r="G55" s="183">
        <f>SUM(G56:G57)</f>
        <v>1243684</v>
      </c>
      <c r="H55" s="184">
        <f t="shared" si="0"/>
        <v>2116739</v>
      </c>
      <c r="I55" s="185"/>
      <c r="J55" s="183">
        <f>SUM(J56:J57)</f>
        <v>14168170</v>
      </c>
      <c r="K55" s="183">
        <f>SUM(K56:K57)</f>
        <v>9345016</v>
      </c>
      <c r="L55" s="183">
        <f>SUM(L56:L57)</f>
        <v>6206204</v>
      </c>
      <c r="M55" s="183">
        <f>SUM(M56:M57)</f>
        <v>6294241</v>
      </c>
      <c r="N55" s="183">
        <f>SUM(N56:N57)</f>
        <v>2432459</v>
      </c>
      <c r="O55" s="184">
        <f t="shared" si="1"/>
        <v>38446090</v>
      </c>
      <c r="P55" s="186">
        <f t="shared" si="2"/>
        <v>40562829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3"/>
      <c r="J56" s="52">
        <v>11690764</v>
      </c>
      <c r="K56" s="52">
        <v>7864693</v>
      </c>
      <c r="L56" s="52">
        <v>5253021</v>
      </c>
      <c r="M56" s="52">
        <v>5718056</v>
      </c>
      <c r="N56" s="52">
        <v>2271704</v>
      </c>
      <c r="O56" s="184">
        <f t="shared" si="1"/>
        <v>32798238</v>
      </c>
      <c r="P56" s="186">
        <f t="shared" si="2"/>
        <v>32798238</v>
      </c>
    </row>
    <row r="57" spans="3:16" ht="30" customHeight="1">
      <c r="C57" s="28"/>
      <c r="D57" s="29"/>
      <c r="E57" s="31" t="s">
        <v>46</v>
      </c>
      <c r="F57" s="52">
        <v>873055</v>
      </c>
      <c r="G57" s="52">
        <v>1243684</v>
      </c>
      <c r="H57" s="184">
        <f t="shared" si="0"/>
        <v>2116739</v>
      </c>
      <c r="I57" s="83"/>
      <c r="J57" s="52">
        <v>2477406</v>
      </c>
      <c r="K57" s="52">
        <v>1480323</v>
      </c>
      <c r="L57" s="52">
        <v>953183</v>
      </c>
      <c r="M57" s="52">
        <v>576185</v>
      </c>
      <c r="N57" s="52">
        <v>160755</v>
      </c>
      <c r="O57" s="184">
        <f t="shared" si="1"/>
        <v>5647852</v>
      </c>
      <c r="P57" s="186">
        <f t="shared" si="2"/>
        <v>7764591</v>
      </c>
    </row>
    <row r="58" spans="3:16" ht="30" customHeight="1">
      <c r="C58" s="28"/>
      <c r="D58" s="32" t="s">
        <v>47</v>
      </c>
      <c r="E58" s="33"/>
      <c r="F58" s="183">
        <f>SUM(F59:F62)</f>
        <v>34706</v>
      </c>
      <c r="G58" s="183">
        <f>SUM(G59:G62)</f>
        <v>48875</v>
      </c>
      <c r="H58" s="184">
        <f t="shared" si="0"/>
        <v>83581</v>
      </c>
      <c r="I58" s="185"/>
      <c r="J58" s="183">
        <f>SUM(J59:J62)</f>
        <v>1063061</v>
      </c>
      <c r="K58" s="183">
        <f>SUM(K59:K62)</f>
        <v>972068</v>
      </c>
      <c r="L58" s="183">
        <f>SUM(L59:L62)</f>
        <v>2462204</v>
      </c>
      <c r="M58" s="183">
        <f>SUM(M59:M62)</f>
        <v>2688071</v>
      </c>
      <c r="N58" s="183">
        <f>SUM(N59:N62)</f>
        <v>1149582</v>
      </c>
      <c r="O58" s="184">
        <f t="shared" si="1"/>
        <v>8334986</v>
      </c>
      <c r="P58" s="186">
        <f t="shared" si="2"/>
        <v>8418567</v>
      </c>
    </row>
    <row r="59" spans="3:16" ht="30" customHeight="1">
      <c r="C59" s="28"/>
      <c r="D59" s="29"/>
      <c r="E59" s="31" t="s">
        <v>48</v>
      </c>
      <c r="F59" s="52">
        <v>29575</v>
      </c>
      <c r="G59" s="52">
        <v>39741</v>
      </c>
      <c r="H59" s="184">
        <f t="shared" si="0"/>
        <v>69316</v>
      </c>
      <c r="I59" s="83"/>
      <c r="J59" s="52">
        <v>837912</v>
      </c>
      <c r="K59" s="52">
        <v>855679</v>
      </c>
      <c r="L59" s="52">
        <v>2353780</v>
      </c>
      <c r="M59" s="52">
        <v>2569158</v>
      </c>
      <c r="N59" s="52">
        <v>1120273</v>
      </c>
      <c r="O59" s="184">
        <f t="shared" si="1"/>
        <v>7736802</v>
      </c>
      <c r="P59" s="186">
        <f t="shared" si="2"/>
        <v>7806118</v>
      </c>
    </row>
    <row r="60" spans="3:16" ht="30" customHeight="1">
      <c r="C60" s="28"/>
      <c r="D60" s="29"/>
      <c r="E60" s="34" t="s">
        <v>49</v>
      </c>
      <c r="F60" s="52">
        <v>5131</v>
      </c>
      <c r="G60" s="52">
        <v>9134</v>
      </c>
      <c r="H60" s="184">
        <f t="shared" si="0"/>
        <v>14265</v>
      </c>
      <c r="I60" s="83"/>
      <c r="J60" s="52">
        <v>225149</v>
      </c>
      <c r="K60" s="52">
        <v>116389</v>
      </c>
      <c r="L60" s="52">
        <v>108424</v>
      </c>
      <c r="M60" s="52">
        <v>118913</v>
      </c>
      <c r="N60" s="52">
        <v>29309</v>
      </c>
      <c r="O60" s="184">
        <f t="shared" si="1"/>
        <v>598184</v>
      </c>
      <c r="P60" s="186">
        <f t="shared" si="2"/>
        <v>612449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636178</v>
      </c>
      <c r="G63" s="183">
        <f>SUM(G64)</f>
        <v>798278</v>
      </c>
      <c r="H63" s="184">
        <f t="shared" si="0"/>
        <v>1434456</v>
      </c>
      <c r="I63" s="185"/>
      <c r="J63" s="183">
        <f>SUM(J64)</f>
        <v>1590630</v>
      </c>
      <c r="K63" s="183">
        <f>SUM(K64)</f>
        <v>1950223</v>
      </c>
      <c r="L63" s="183">
        <f>SUM(L64)</f>
        <v>1266428</v>
      </c>
      <c r="M63" s="183">
        <f>SUM(M64)</f>
        <v>1195343</v>
      </c>
      <c r="N63" s="183">
        <f>SUM(N64)</f>
        <v>539088</v>
      </c>
      <c r="O63" s="184">
        <f t="shared" si="1"/>
        <v>6541712</v>
      </c>
      <c r="P63" s="186">
        <f t="shared" si="2"/>
        <v>7976168</v>
      </c>
    </row>
    <row r="64" spans="3:16" ht="30" customHeight="1">
      <c r="C64" s="28"/>
      <c r="D64" s="29"/>
      <c r="E64" s="34" t="s">
        <v>52</v>
      </c>
      <c r="F64" s="52">
        <v>636178</v>
      </c>
      <c r="G64" s="52">
        <v>798278</v>
      </c>
      <c r="H64" s="184">
        <f t="shared" si="0"/>
        <v>1434456</v>
      </c>
      <c r="I64" s="83"/>
      <c r="J64" s="52">
        <v>1590630</v>
      </c>
      <c r="K64" s="52">
        <v>1950223</v>
      </c>
      <c r="L64" s="52">
        <v>1266428</v>
      </c>
      <c r="M64" s="52">
        <v>1195343</v>
      </c>
      <c r="N64" s="52">
        <v>539088</v>
      </c>
      <c r="O64" s="184">
        <f t="shared" si="1"/>
        <v>6541712</v>
      </c>
      <c r="P64" s="186">
        <f t="shared" si="2"/>
        <v>7976168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8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8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174818</v>
      </c>
      <c r="G67" s="52">
        <v>150054</v>
      </c>
      <c r="H67" s="184">
        <f t="shared" si="0"/>
        <v>324872</v>
      </c>
      <c r="I67" s="83"/>
      <c r="J67" s="52">
        <v>1573372</v>
      </c>
      <c r="K67" s="52">
        <v>1014266</v>
      </c>
      <c r="L67" s="52">
        <v>1384009</v>
      </c>
      <c r="M67" s="52">
        <v>1274373</v>
      </c>
      <c r="N67" s="52">
        <v>477827</v>
      </c>
      <c r="O67" s="184">
        <f t="shared" si="1"/>
        <v>5723847</v>
      </c>
      <c r="P67" s="186">
        <f t="shared" si="2"/>
        <v>6048719</v>
      </c>
    </row>
    <row r="68" spans="3:16" ht="30" customHeight="1" thickBot="1">
      <c r="C68" s="38"/>
      <c r="D68" s="39" t="s">
        <v>56</v>
      </c>
      <c r="E68" s="40"/>
      <c r="F68" s="54">
        <v>621882</v>
      </c>
      <c r="G68" s="54">
        <v>532116</v>
      </c>
      <c r="H68" s="187">
        <f t="shared" si="0"/>
        <v>1153998</v>
      </c>
      <c r="I68" s="84"/>
      <c r="J68" s="54">
        <v>4489593</v>
      </c>
      <c r="K68" s="54">
        <v>2323183</v>
      </c>
      <c r="L68" s="54">
        <v>1517533</v>
      </c>
      <c r="M68" s="54">
        <v>1247892</v>
      </c>
      <c r="N68" s="54">
        <v>492499</v>
      </c>
      <c r="O68" s="187">
        <f t="shared" si="1"/>
        <v>10070700</v>
      </c>
      <c r="P68" s="188">
        <f t="shared" si="2"/>
        <v>11224698</v>
      </c>
    </row>
    <row r="69" spans="3:16" ht="30" customHeight="1">
      <c r="C69" s="25" t="s">
        <v>57</v>
      </c>
      <c r="D69" s="41"/>
      <c r="E69" s="42"/>
      <c r="F69" s="179">
        <f>SUM(F70:F78)</f>
        <v>92558</v>
      </c>
      <c r="G69" s="179">
        <f>SUM(G70:G78)</f>
        <v>148784</v>
      </c>
      <c r="H69" s="180">
        <f t="shared" si="0"/>
        <v>241342</v>
      </c>
      <c r="I69" s="181"/>
      <c r="J69" s="179">
        <f>SUM(J70:J78)</f>
        <v>12504392</v>
      </c>
      <c r="K69" s="179">
        <f>SUM(K70:K78)</f>
        <v>10996635</v>
      </c>
      <c r="L69" s="179">
        <f>SUM(L70:L78)</f>
        <v>11088739</v>
      </c>
      <c r="M69" s="179">
        <f>SUM(M70:M78)</f>
        <v>16339175</v>
      </c>
      <c r="N69" s="179">
        <f>SUM(N70:N78)</f>
        <v>8036148</v>
      </c>
      <c r="O69" s="180">
        <f t="shared" si="1"/>
        <v>58965089</v>
      </c>
      <c r="P69" s="182">
        <f t="shared" si="2"/>
        <v>59206431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89">
        <f t="shared" si="0"/>
        <v>0</v>
      </c>
      <c r="I70" s="53"/>
      <c r="J70" s="87">
        <v>839813</v>
      </c>
      <c r="K70" s="87">
        <v>1909862</v>
      </c>
      <c r="L70" s="87">
        <v>1789829</v>
      </c>
      <c r="M70" s="87">
        <v>1766028</v>
      </c>
      <c r="N70" s="87">
        <v>450468</v>
      </c>
      <c r="O70" s="189">
        <f t="shared" si="1"/>
        <v>6756000</v>
      </c>
      <c r="P70" s="190">
        <f t="shared" si="2"/>
        <v>6756000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0</v>
      </c>
      <c r="P71" s="186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5671958</v>
      </c>
      <c r="K72" s="52">
        <v>3893885</v>
      </c>
      <c r="L72" s="52">
        <v>2149795</v>
      </c>
      <c r="M72" s="52">
        <v>1960750</v>
      </c>
      <c r="N72" s="52">
        <v>638650</v>
      </c>
      <c r="O72" s="184">
        <f t="shared" si="1"/>
        <v>14315038</v>
      </c>
      <c r="P72" s="186">
        <f t="shared" si="2"/>
        <v>14315038</v>
      </c>
    </row>
    <row r="73" spans="3:16" ht="30" customHeight="1">
      <c r="C73" s="28"/>
      <c r="D73" s="36" t="s">
        <v>60</v>
      </c>
      <c r="E73" s="37"/>
      <c r="F73" s="52">
        <v>4273</v>
      </c>
      <c r="G73" s="52">
        <v>8860</v>
      </c>
      <c r="H73" s="183">
        <f t="shared" si="0"/>
        <v>13133</v>
      </c>
      <c r="I73" s="83"/>
      <c r="J73" s="52">
        <v>437552</v>
      </c>
      <c r="K73" s="52">
        <v>436363</v>
      </c>
      <c r="L73" s="52">
        <v>604688</v>
      </c>
      <c r="M73" s="52">
        <v>753385</v>
      </c>
      <c r="N73" s="52">
        <v>412976</v>
      </c>
      <c r="O73" s="184">
        <f t="shared" si="1"/>
        <v>2644964</v>
      </c>
      <c r="P73" s="186">
        <f t="shared" si="2"/>
        <v>2658097</v>
      </c>
    </row>
    <row r="74" spans="3:16" ht="30" customHeight="1">
      <c r="C74" s="28"/>
      <c r="D74" s="36" t="s">
        <v>61</v>
      </c>
      <c r="E74" s="37"/>
      <c r="F74" s="52">
        <v>88285</v>
      </c>
      <c r="G74" s="52">
        <v>84832</v>
      </c>
      <c r="H74" s="183">
        <f t="shared" si="0"/>
        <v>173117</v>
      </c>
      <c r="I74" s="83"/>
      <c r="J74" s="52">
        <v>1370193</v>
      </c>
      <c r="K74" s="52">
        <v>1278865</v>
      </c>
      <c r="L74" s="52">
        <v>1204516</v>
      </c>
      <c r="M74" s="52">
        <v>908633</v>
      </c>
      <c r="N74" s="52">
        <v>232166</v>
      </c>
      <c r="O74" s="184">
        <f t="shared" si="1"/>
        <v>4994373</v>
      </c>
      <c r="P74" s="186">
        <f t="shared" si="2"/>
        <v>5167490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55092</v>
      </c>
      <c r="H75" s="183">
        <f aca="true" t="shared" si="3" ref="H75:H84">SUM(F75:G75)</f>
        <v>55092</v>
      </c>
      <c r="I75" s="53"/>
      <c r="J75" s="52">
        <v>4153738</v>
      </c>
      <c r="K75" s="52">
        <v>3229186</v>
      </c>
      <c r="L75" s="52">
        <v>2450177</v>
      </c>
      <c r="M75" s="52">
        <v>1961296</v>
      </c>
      <c r="N75" s="52">
        <v>836302</v>
      </c>
      <c r="O75" s="184">
        <f aca="true" t="shared" si="4" ref="O75:O84">SUM(I75:N75)</f>
        <v>12630699</v>
      </c>
      <c r="P75" s="186">
        <f aca="true" t="shared" si="5" ref="P75:P84">SUM(O75,H75)</f>
        <v>12685791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59"/>
      <c r="F77" s="52">
        <v>0</v>
      </c>
      <c r="G77" s="52">
        <v>0</v>
      </c>
      <c r="H77" s="184">
        <f t="shared" si="3"/>
        <v>0</v>
      </c>
      <c r="I77" s="53"/>
      <c r="J77" s="52">
        <v>0</v>
      </c>
      <c r="K77" s="52">
        <v>117073</v>
      </c>
      <c r="L77" s="52">
        <v>2784427</v>
      </c>
      <c r="M77" s="52">
        <v>8662585</v>
      </c>
      <c r="N77" s="52">
        <v>5311439</v>
      </c>
      <c r="O77" s="184">
        <f t="shared" si="4"/>
        <v>16875524</v>
      </c>
      <c r="P77" s="186">
        <f t="shared" si="5"/>
        <v>16875524</v>
      </c>
    </row>
    <row r="78" spans="3:16" ht="30" customHeight="1" thickBot="1">
      <c r="C78" s="38"/>
      <c r="D78" s="160" t="s">
        <v>65</v>
      </c>
      <c r="E78" s="161"/>
      <c r="F78" s="88">
        <v>0</v>
      </c>
      <c r="G78" s="88">
        <v>0</v>
      </c>
      <c r="H78" s="191">
        <f t="shared" si="3"/>
        <v>0</v>
      </c>
      <c r="I78" s="55"/>
      <c r="J78" s="88">
        <v>31138</v>
      </c>
      <c r="K78" s="88">
        <v>131401</v>
      </c>
      <c r="L78" s="88">
        <v>105307</v>
      </c>
      <c r="M78" s="88">
        <v>326498</v>
      </c>
      <c r="N78" s="88">
        <v>154147</v>
      </c>
      <c r="O78" s="191">
        <f t="shared" si="4"/>
        <v>748491</v>
      </c>
      <c r="P78" s="192">
        <f t="shared" si="5"/>
        <v>748491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4083463</v>
      </c>
      <c r="K79" s="179">
        <f>SUM(K80:K83)</f>
        <v>3632492</v>
      </c>
      <c r="L79" s="179">
        <f>SUM(L80:L83)</f>
        <v>11618223</v>
      </c>
      <c r="M79" s="179">
        <f>SUM(M80:M83)</f>
        <v>29933595</v>
      </c>
      <c r="N79" s="179">
        <f>SUM(N80:N83)</f>
        <v>18895225</v>
      </c>
      <c r="O79" s="180">
        <f t="shared" si="4"/>
        <v>68162998</v>
      </c>
      <c r="P79" s="182">
        <f t="shared" si="5"/>
        <v>68162998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74226</v>
      </c>
      <c r="K80" s="52">
        <v>177873</v>
      </c>
      <c r="L80" s="52">
        <v>5697245</v>
      </c>
      <c r="M80" s="52">
        <v>15727290</v>
      </c>
      <c r="N80" s="52">
        <v>10384876</v>
      </c>
      <c r="O80" s="194">
        <f t="shared" si="4"/>
        <v>32061510</v>
      </c>
      <c r="P80" s="186">
        <f t="shared" si="5"/>
        <v>32061510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3890106</v>
      </c>
      <c r="K81" s="52">
        <v>3188375</v>
      </c>
      <c r="L81" s="52">
        <v>4566562</v>
      </c>
      <c r="M81" s="52">
        <v>7642616</v>
      </c>
      <c r="N81" s="52">
        <v>3042487</v>
      </c>
      <c r="O81" s="194">
        <f t="shared" si="4"/>
        <v>22330146</v>
      </c>
      <c r="P81" s="186">
        <f t="shared" si="5"/>
        <v>22330146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24952</v>
      </c>
      <c r="L82" s="52">
        <v>209749</v>
      </c>
      <c r="M82" s="52">
        <v>499998</v>
      </c>
      <c r="N82" s="52">
        <v>257499</v>
      </c>
      <c r="O82" s="194">
        <f t="shared" si="4"/>
        <v>992198</v>
      </c>
      <c r="P82" s="186">
        <f t="shared" si="5"/>
        <v>992198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119131</v>
      </c>
      <c r="K83" s="54">
        <v>241292</v>
      </c>
      <c r="L83" s="54">
        <v>1144667</v>
      </c>
      <c r="M83" s="54">
        <v>6063691</v>
      </c>
      <c r="N83" s="54">
        <v>5210363</v>
      </c>
      <c r="O83" s="196">
        <f t="shared" si="4"/>
        <v>12779144</v>
      </c>
      <c r="P83" s="188">
        <f t="shared" si="5"/>
        <v>12779144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2758852</v>
      </c>
      <c r="G84" s="197">
        <f>SUM(G48,G69,G79)</f>
        <v>3442276</v>
      </c>
      <c r="H84" s="198">
        <f t="shared" si="3"/>
        <v>6201128</v>
      </c>
      <c r="I84" s="199"/>
      <c r="J84" s="197">
        <f>SUM(J48,J69,J79)</f>
        <v>45860399</v>
      </c>
      <c r="K84" s="197">
        <f>SUM(K48,K69,K79)</f>
        <v>33975959</v>
      </c>
      <c r="L84" s="197">
        <f>SUM(L48,L69,L79)</f>
        <v>38842625</v>
      </c>
      <c r="M84" s="197">
        <f>SUM(M48,M69,M79)</f>
        <v>62639863</v>
      </c>
      <c r="N84" s="197">
        <f>SUM(N48,N69,N79)</f>
        <v>34588606</v>
      </c>
      <c r="O84" s="198">
        <f t="shared" si="4"/>
        <v>215907452</v>
      </c>
      <c r="P84" s="200">
        <f t="shared" si="5"/>
        <v>222108580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12" sqref="E12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30849985</v>
      </c>
      <c r="G10" s="179">
        <f>SUM(G11,G17,G20,G25,G29,G30)</f>
        <v>35500464</v>
      </c>
      <c r="H10" s="180">
        <f>SUM(F10:G10)</f>
        <v>66350449</v>
      </c>
      <c r="I10" s="181"/>
      <c r="J10" s="179">
        <f>SUM(J11,J17,J20,J25,J29,J30)</f>
        <v>296315278</v>
      </c>
      <c r="K10" s="179">
        <f>SUM(K11,K17,K20,K25,K29,K30)</f>
        <v>194983165</v>
      </c>
      <c r="L10" s="179">
        <f>SUM(L11,L17,L20,L25,L29,L30)</f>
        <v>162556749</v>
      </c>
      <c r="M10" s="179">
        <f>SUM(M11,M17,M20,M25,M29,M30)</f>
        <v>164773468</v>
      </c>
      <c r="N10" s="179">
        <f>SUM(N11,N17,N20,N25,N29,N30)</f>
        <v>77218362</v>
      </c>
      <c r="O10" s="180">
        <f>SUM(I10:N10)</f>
        <v>895847022</v>
      </c>
      <c r="P10" s="182">
        <f>SUM(O10,H10)</f>
        <v>962197471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3256550</v>
      </c>
      <c r="G11" s="183">
        <f>SUM(G12:G16)</f>
        <v>5204850</v>
      </c>
      <c r="H11" s="184">
        <f aca="true" t="shared" si="0" ref="H11:H74">SUM(F11:G11)</f>
        <v>8461400</v>
      </c>
      <c r="I11" s="185"/>
      <c r="J11" s="183">
        <f>SUM(J12:J16)</f>
        <v>63949712</v>
      </c>
      <c r="K11" s="183">
        <f>SUM(K12:K16)</f>
        <v>37449848</v>
      </c>
      <c r="L11" s="183">
        <f>SUM(L12:L16)</f>
        <v>33053061</v>
      </c>
      <c r="M11" s="183">
        <f>SUM(M12:M16)</f>
        <v>36731966</v>
      </c>
      <c r="N11" s="183">
        <f>SUM(N12:N16)</f>
        <v>25824686</v>
      </c>
      <c r="O11" s="184">
        <f aca="true" t="shared" si="1" ref="O11:O74">SUM(I11:N11)</f>
        <v>197009273</v>
      </c>
      <c r="P11" s="186">
        <f aca="true" t="shared" si="2" ref="P11:P74">SUM(O11,H11)</f>
        <v>205470673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83"/>
      <c r="J12" s="52">
        <v>39071279</v>
      </c>
      <c r="K12" s="52">
        <v>20881044</v>
      </c>
      <c r="L12" s="52">
        <v>20333922</v>
      </c>
      <c r="M12" s="52">
        <v>21999225</v>
      </c>
      <c r="N12" s="52">
        <v>14652043</v>
      </c>
      <c r="O12" s="184">
        <f t="shared" si="1"/>
        <v>116937513</v>
      </c>
      <c r="P12" s="186">
        <f t="shared" si="2"/>
        <v>116937513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84">
        <f t="shared" si="0"/>
        <v>0</v>
      </c>
      <c r="I13" s="83"/>
      <c r="J13" s="52">
        <v>111440</v>
      </c>
      <c r="K13" s="52">
        <v>799066</v>
      </c>
      <c r="L13" s="52">
        <v>1168181</v>
      </c>
      <c r="M13" s="52">
        <v>2751024</v>
      </c>
      <c r="N13" s="52">
        <v>3717685</v>
      </c>
      <c r="O13" s="184">
        <f t="shared" si="1"/>
        <v>8547396</v>
      </c>
      <c r="P13" s="186">
        <f t="shared" si="2"/>
        <v>8547396</v>
      </c>
    </row>
    <row r="14" spans="3:16" ht="30" customHeight="1">
      <c r="C14" s="28"/>
      <c r="D14" s="29"/>
      <c r="E14" s="31" t="s">
        <v>41</v>
      </c>
      <c r="F14" s="52">
        <v>1157010</v>
      </c>
      <c r="G14" s="52">
        <v>2186750</v>
      </c>
      <c r="H14" s="184">
        <f t="shared" si="0"/>
        <v>3343760</v>
      </c>
      <c r="I14" s="83"/>
      <c r="J14" s="52">
        <v>10199913</v>
      </c>
      <c r="K14" s="52">
        <v>6327038</v>
      </c>
      <c r="L14" s="52">
        <v>5073256</v>
      </c>
      <c r="M14" s="52">
        <v>6283197</v>
      </c>
      <c r="N14" s="52">
        <v>4604348</v>
      </c>
      <c r="O14" s="184">
        <f t="shared" si="1"/>
        <v>32487752</v>
      </c>
      <c r="P14" s="186">
        <f t="shared" si="2"/>
        <v>35831512</v>
      </c>
    </row>
    <row r="15" spans="3:16" ht="30" customHeight="1">
      <c r="C15" s="28"/>
      <c r="D15" s="29"/>
      <c r="E15" s="31" t="s">
        <v>42</v>
      </c>
      <c r="F15" s="52">
        <v>1281810</v>
      </c>
      <c r="G15" s="52">
        <v>2147100</v>
      </c>
      <c r="H15" s="184">
        <f t="shared" si="0"/>
        <v>3428910</v>
      </c>
      <c r="I15" s="83"/>
      <c r="J15" s="52">
        <v>6410100</v>
      </c>
      <c r="K15" s="52">
        <v>3841910</v>
      </c>
      <c r="L15" s="52">
        <v>2671322</v>
      </c>
      <c r="M15" s="52">
        <v>2064230</v>
      </c>
      <c r="N15" s="52">
        <v>1184160</v>
      </c>
      <c r="O15" s="184">
        <f t="shared" si="1"/>
        <v>16171722</v>
      </c>
      <c r="P15" s="186">
        <f t="shared" si="2"/>
        <v>19600632</v>
      </c>
    </row>
    <row r="16" spans="3:16" ht="30" customHeight="1">
      <c r="C16" s="28"/>
      <c r="D16" s="29"/>
      <c r="E16" s="31" t="s">
        <v>43</v>
      </c>
      <c r="F16" s="52">
        <v>817730</v>
      </c>
      <c r="G16" s="52">
        <v>871000</v>
      </c>
      <c r="H16" s="184">
        <f t="shared" si="0"/>
        <v>1688730</v>
      </c>
      <c r="I16" s="83"/>
      <c r="J16" s="52">
        <v>8156980</v>
      </c>
      <c r="K16" s="52">
        <v>5600790</v>
      </c>
      <c r="L16" s="52">
        <v>3806380</v>
      </c>
      <c r="M16" s="52">
        <v>3634290</v>
      </c>
      <c r="N16" s="52">
        <v>1666450</v>
      </c>
      <c r="O16" s="184">
        <f t="shared" si="1"/>
        <v>22864890</v>
      </c>
      <c r="P16" s="186">
        <f t="shared" si="2"/>
        <v>24553620</v>
      </c>
    </row>
    <row r="17" spans="3:16" ht="30" customHeight="1">
      <c r="C17" s="28"/>
      <c r="D17" s="32" t="s">
        <v>44</v>
      </c>
      <c r="E17" s="33"/>
      <c r="F17" s="183">
        <f>SUM(F18:F19)</f>
        <v>8730973</v>
      </c>
      <c r="G17" s="183">
        <f>SUM(G18:G19)</f>
        <v>12437609</v>
      </c>
      <c r="H17" s="184">
        <f t="shared" si="0"/>
        <v>21168582</v>
      </c>
      <c r="I17" s="185"/>
      <c r="J17" s="183">
        <f>SUM(J18:J19)</f>
        <v>141722865</v>
      </c>
      <c r="K17" s="183">
        <f>SUM(K18:K19)</f>
        <v>93464962</v>
      </c>
      <c r="L17" s="183">
        <f>SUM(L18:L19)</f>
        <v>62087559</v>
      </c>
      <c r="M17" s="183">
        <f>SUM(M18:M19)</f>
        <v>62965488</v>
      </c>
      <c r="N17" s="183">
        <f>SUM(N18:N19)</f>
        <v>24337763</v>
      </c>
      <c r="O17" s="184">
        <f t="shared" si="1"/>
        <v>384578637</v>
      </c>
      <c r="P17" s="186">
        <f t="shared" si="2"/>
        <v>405747219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3"/>
      <c r="J18" s="52">
        <v>116944893</v>
      </c>
      <c r="K18" s="52">
        <v>78652612</v>
      </c>
      <c r="L18" s="52">
        <v>52555729</v>
      </c>
      <c r="M18" s="52">
        <v>57202546</v>
      </c>
      <c r="N18" s="52">
        <v>22730213</v>
      </c>
      <c r="O18" s="184">
        <f t="shared" si="1"/>
        <v>328085993</v>
      </c>
      <c r="P18" s="186">
        <f t="shared" si="2"/>
        <v>328085993</v>
      </c>
    </row>
    <row r="19" spans="3:16" ht="30" customHeight="1">
      <c r="C19" s="28"/>
      <c r="D19" s="29"/>
      <c r="E19" s="31" t="s">
        <v>46</v>
      </c>
      <c r="F19" s="52">
        <v>8730973</v>
      </c>
      <c r="G19" s="52">
        <v>12437609</v>
      </c>
      <c r="H19" s="184">
        <f t="shared" si="0"/>
        <v>21168582</v>
      </c>
      <c r="I19" s="83"/>
      <c r="J19" s="52">
        <v>24777972</v>
      </c>
      <c r="K19" s="52">
        <v>14812350</v>
      </c>
      <c r="L19" s="52">
        <v>9531830</v>
      </c>
      <c r="M19" s="52">
        <v>5762942</v>
      </c>
      <c r="N19" s="52">
        <v>1607550</v>
      </c>
      <c r="O19" s="184">
        <f t="shared" si="1"/>
        <v>56492644</v>
      </c>
      <c r="P19" s="186">
        <f t="shared" si="2"/>
        <v>77661226</v>
      </c>
    </row>
    <row r="20" spans="3:16" ht="30" customHeight="1">
      <c r="C20" s="28"/>
      <c r="D20" s="32" t="s">
        <v>47</v>
      </c>
      <c r="E20" s="33"/>
      <c r="F20" s="183">
        <f>SUM(F21:F24)</f>
        <v>347060</v>
      </c>
      <c r="G20" s="183">
        <f>SUM(G21:G24)</f>
        <v>488750</v>
      </c>
      <c r="H20" s="184">
        <f t="shared" si="0"/>
        <v>835810</v>
      </c>
      <c r="I20" s="185"/>
      <c r="J20" s="183">
        <f>SUM(J21:J24)</f>
        <v>10637871</v>
      </c>
      <c r="K20" s="183">
        <f>SUM(K21:K24)</f>
        <v>9727689</v>
      </c>
      <c r="L20" s="183">
        <f>SUM(L21:L24)</f>
        <v>24622871</v>
      </c>
      <c r="M20" s="183">
        <f>SUM(M21:M24)</f>
        <v>26883161</v>
      </c>
      <c r="N20" s="183">
        <f>SUM(N21:N24)</f>
        <v>11495820</v>
      </c>
      <c r="O20" s="184">
        <f t="shared" si="1"/>
        <v>83367412</v>
      </c>
      <c r="P20" s="186">
        <f t="shared" si="2"/>
        <v>84203222</v>
      </c>
    </row>
    <row r="21" spans="3:16" ht="30" customHeight="1">
      <c r="C21" s="28"/>
      <c r="D21" s="29"/>
      <c r="E21" s="31" t="s">
        <v>48</v>
      </c>
      <c r="F21" s="52">
        <v>295750</v>
      </c>
      <c r="G21" s="52">
        <v>397410</v>
      </c>
      <c r="H21" s="184">
        <f t="shared" si="0"/>
        <v>693160</v>
      </c>
      <c r="I21" s="83"/>
      <c r="J21" s="52">
        <v>8386381</v>
      </c>
      <c r="K21" s="52">
        <v>8563799</v>
      </c>
      <c r="L21" s="52">
        <v>23538631</v>
      </c>
      <c r="M21" s="52">
        <v>25694031</v>
      </c>
      <c r="N21" s="52">
        <v>11202730</v>
      </c>
      <c r="O21" s="184">
        <f t="shared" si="1"/>
        <v>77385572</v>
      </c>
      <c r="P21" s="186">
        <f t="shared" si="2"/>
        <v>78078732</v>
      </c>
    </row>
    <row r="22" spans="3:16" ht="30" customHeight="1">
      <c r="C22" s="28"/>
      <c r="D22" s="29"/>
      <c r="E22" s="34" t="s">
        <v>49</v>
      </c>
      <c r="F22" s="52">
        <v>51310</v>
      </c>
      <c r="G22" s="52">
        <v>91340</v>
      </c>
      <c r="H22" s="184">
        <f t="shared" si="0"/>
        <v>142650</v>
      </c>
      <c r="I22" s="83"/>
      <c r="J22" s="52">
        <v>2251490</v>
      </c>
      <c r="K22" s="52">
        <v>1163890</v>
      </c>
      <c r="L22" s="52">
        <v>1084240</v>
      </c>
      <c r="M22" s="52">
        <v>1189130</v>
      </c>
      <c r="N22" s="52">
        <v>293090</v>
      </c>
      <c r="O22" s="184">
        <f t="shared" si="1"/>
        <v>5981840</v>
      </c>
      <c r="P22" s="186">
        <f t="shared" si="2"/>
        <v>6124490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10527289</v>
      </c>
      <c r="G25" s="183">
        <f>SUM(G26:G28)</f>
        <v>10537949</v>
      </c>
      <c r="H25" s="184">
        <f t="shared" si="0"/>
        <v>21065238</v>
      </c>
      <c r="I25" s="185"/>
      <c r="J25" s="183">
        <f>SUM(J26:J28)</f>
        <v>19188442</v>
      </c>
      <c r="K25" s="183">
        <f>SUM(K26:K28)</f>
        <v>20886016</v>
      </c>
      <c r="L25" s="183">
        <f>SUM(L26:L28)</f>
        <v>13696535</v>
      </c>
      <c r="M25" s="183">
        <f>SUM(M26:M28)</f>
        <v>12851932</v>
      </c>
      <c r="N25" s="183">
        <f>SUM(N26:N28)</f>
        <v>5817050</v>
      </c>
      <c r="O25" s="184">
        <f t="shared" si="1"/>
        <v>72439975</v>
      </c>
      <c r="P25" s="186">
        <f t="shared" si="2"/>
        <v>93505213</v>
      </c>
    </row>
    <row r="26" spans="3:16" ht="30" customHeight="1">
      <c r="C26" s="28"/>
      <c r="D26" s="29"/>
      <c r="E26" s="34" t="s">
        <v>52</v>
      </c>
      <c r="F26" s="52">
        <v>6361780</v>
      </c>
      <c r="G26" s="52">
        <v>7982780</v>
      </c>
      <c r="H26" s="184">
        <f t="shared" si="0"/>
        <v>14344560</v>
      </c>
      <c r="I26" s="83"/>
      <c r="J26" s="52">
        <v>15906300</v>
      </c>
      <c r="K26" s="52">
        <v>19502230</v>
      </c>
      <c r="L26" s="52">
        <v>12664280</v>
      </c>
      <c r="M26" s="52">
        <v>11953430</v>
      </c>
      <c r="N26" s="52">
        <v>5390880</v>
      </c>
      <c r="O26" s="184">
        <f t="shared" si="1"/>
        <v>65417120</v>
      </c>
      <c r="P26" s="186">
        <f t="shared" si="2"/>
        <v>79761680</v>
      </c>
    </row>
    <row r="27" spans="3:16" ht="30" customHeight="1">
      <c r="C27" s="28"/>
      <c r="D27" s="29"/>
      <c r="E27" s="34" t="s">
        <v>53</v>
      </c>
      <c r="F27" s="52">
        <v>485150</v>
      </c>
      <c r="G27" s="52">
        <v>640720</v>
      </c>
      <c r="H27" s="184">
        <f t="shared" si="0"/>
        <v>1125870</v>
      </c>
      <c r="I27" s="83"/>
      <c r="J27" s="52">
        <v>1083636</v>
      </c>
      <c r="K27" s="52">
        <v>366880</v>
      </c>
      <c r="L27" s="52">
        <v>354660</v>
      </c>
      <c r="M27" s="52">
        <v>516502</v>
      </c>
      <c r="N27" s="52">
        <v>247200</v>
      </c>
      <c r="O27" s="184">
        <f t="shared" si="1"/>
        <v>2568878</v>
      </c>
      <c r="P27" s="186">
        <f t="shared" si="2"/>
        <v>3694748</v>
      </c>
    </row>
    <row r="28" spans="3:16" ht="30" customHeight="1">
      <c r="C28" s="28"/>
      <c r="D28" s="29"/>
      <c r="E28" s="34" t="s">
        <v>54</v>
      </c>
      <c r="F28" s="52">
        <v>3680359</v>
      </c>
      <c r="G28" s="52">
        <v>1914449</v>
      </c>
      <c r="H28" s="184">
        <f t="shared" si="0"/>
        <v>5594808</v>
      </c>
      <c r="I28" s="83"/>
      <c r="J28" s="52">
        <v>2198506</v>
      </c>
      <c r="K28" s="52">
        <v>1016906</v>
      </c>
      <c r="L28" s="52">
        <v>677595</v>
      </c>
      <c r="M28" s="52">
        <v>382000</v>
      </c>
      <c r="N28" s="52">
        <v>178970</v>
      </c>
      <c r="O28" s="184">
        <f t="shared" si="1"/>
        <v>4453977</v>
      </c>
      <c r="P28" s="186">
        <f t="shared" si="2"/>
        <v>10048785</v>
      </c>
    </row>
    <row r="29" spans="3:16" ht="30" customHeight="1">
      <c r="C29" s="28"/>
      <c r="D29" s="36" t="s">
        <v>55</v>
      </c>
      <c r="E29" s="37"/>
      <c r="F29" s="52">
        <v>1769111</v>
      </c>
      <c r="G29" s="52">
        <v>1510146</v>
      </c>
      <c r="H29" s="184">
        <f t="shared" si="0"/>
        <v>3279257</v>
      </c>
      <c r="I29" s="83"/>
      <c r="J29" s="52">
        <v>15904780</v>
      </c>
      <c r="K29" s="52">
        <v>10215264</v>
      </c>
      <c r="L29" s="52">
        <v>13913065</v>
      </c>
      <c r="M29" s="52">
        <v>12853881</v>
      </c>
      <c r="N29" s="52">
        <v>4807906</v>
      </c>
      <c r="O29" s="184">
        <f t="shared" si="1"/>
        <v>57694896</v>
      </c>
      <c r="P29" s="186">
        <f t="shared" si="2"/>
        <v>60974153</v>
      </c>
    </row>
    <row r="30" spans="3:16" ht="30" customHeight="1" thickBot="1">
      <c r="C30" s="38"/>
      <c r="D30" s="39" t="s">
        <v>56</v>
      </c>
      <c r="E30" s="40"/>
      <c r="F30" s="54">
        <v>6219002</v>
      </c>
      <c r="G30" s="54">
        <v>5321160</v>
      </c>
      <c r="H30" s="187">
        <f t="shared" si="0"/>
        <v>11540162</v>
      </c>
      <c r="I30" s="84"/>
      <c r="J30" s="54">
        <v>44911608</v>
      </c>
      <c r="K30" s="54">
        <v>23239386</v>
      </c>
      <c r="L30" s="54">
        <v>15183658</v>
      </c>
      <c r="M30" s="54">
        <v>12487040</v>
      </c>
      <c r="N30" s="54">
        <v>4935137</v>
      </c>
      <c r="O30" s="187">
        <f t="shared" si="1"/>
        <v>100756829</v>
      </c>
      <c r="P30" s="188">
        <f t="shared" si="2"/>
        <v>112296991</v>
      </c>
    </row>
    <row r="31" spans="3:16" ht="30" customHeight="1">
      <c r="C31" s="25" t="s">
        <v>57</v>
      </c>
      <c r="D31" s="41"/>
      <c r="E31" s="42"/>
      <c r="F31" s="179">
        <f>SUM(F32:F40)</f>
        <v>925580</v>
      </c>
      <c r="G31" s="179">
        <f>SUM(G32:G40)</f>
        <v>1487840</v>
      </c>
      <c r="H31" s="180">
        <f t="shared" si="0"/>
        <v>2413420</v>
      </c>
      <c r="I31" s="181"/>
      <c r="J31" s="179">
        <f>SUM(J32:J40)</f>
        <v>125035026</v>
      </c>
      <c r="K31" s="179">
        <f>SUM(K32:K40)</f>
        <v>109969010</v>
      </c>
      <c r="L31" s="179">
        <f>SUM(L32:L40)</f>
        <v>110894610</v>
      </c>
      <c r="M31" s="179">
        <f>SUM(M32:M40)</f>
        <v>163431502</v>
      </c>
      <c r="N31" s="179">
        <f>SUM(N32:N40)</f>
        <v>80361480</v>
      </c>
      <c r="O31" s="180">
        <f t="shared" si="1"/>
        <v>589691628</v>
      </c>
      <c r="P31" s="182">
        <f t="shared" si="2"/>
        <v>592105048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89">
        <f t="shared" si="0"/>
        <v>0</v>
      </c>
      <c r="I32" s="53"/>
      <c r="J32" s="87">
        <v>8383408</v>
      </c>
      <c r="K32" s="87">
        <v>19098620</v>
      </c>
      <c r="L32" s="87">
        <v>17898290</v>
      </c>
      <c r="M32" s="87">
        <v>17694620</v>
      </c>
      <c r="N32" s="87">
        <v>4504680</v>
      </c>
      <c r="O32" s="189">
        <f t="shared" si="1"/>
        <v>67579618</v>
      </c>
      <c r="P32" s="190">
        <f t="shared" si="2"/>
        <v>67579618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0</v>
      </c>
      <c r="P33" s="186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56725408</v>
      </c>
      <c r="K34" s="52">
        <v>38941510</v>
      </c>
      <c r="L34" s="52">
        <v>21505170</v>
      </c>
      <c r="M34" s="52">
        <v>19612912</v>
      </c>
      <c r="N34" s="52">
        <v>6386500</v>
      </c>
      <c r="O34" s="184">
        <f t="shared" si="1"/>
        <v>143171500</v>
      </c>
      <c r="P34" s="186">
        <f t="shared" si="2"/>
        <v>143171500</v>
      </c>
    </row>
    <row r="35" spans="3:16" ht="30" customHeight="1">
      <c r="C35" s="28"/>
      <c r="D35" s="36" t="s">
        <v>60</v>
      </c>
      <c r="E35" s="37"/>
      <c r="F35" s="52">
        <v>42730</v>
      </c>
      <c r="G35" s="52">
        <v>88600</v>
      </c>
      <c r="H35" s="183">
        <f t="shared" si="0"/>
        <v>131330</v>
      </c>
      <c r="I35" s="83"/>
      <c r="J35" s="52">
        <v>4375520</v>
      </c>
      <c r="K35" s="52">
        <v>4363630</v>
      </c>
      <c r="L35" s="52">
        <v>6046880</v>
      </c>
      <c r="M35" s="52">
        <v>7533850</v>
      </c>
      <c r="N35" s="52">
        <v>4129760</v>
      </c>
      <c r="O35" s="184">
        <f t="shared" si="1"/>
        <v>26449640</v>
      </c>
      <c r="P35" s="186">
        <f t="shared" si="2"/>
        <v>26580970</v>
      </c>
    </row>
    <row r="36" spans="3:16" ht="30" customHeight="1">
      <c r="C36" s="28"/>
      <c r="D36" s="36" t="s">
        <v>61</v>
      </c>
      <c r="E36" s="37"/>
      <c r="F36" s="52">
        <v>882850</v>
      </c>
      <c r="G36" s="52">
        <v>848320</v>
      </c>
      <c r="H36" s="183">
        <f t="shared" si="0"/>
        <v>1731170</v>
      </c>
      <c r="I36" s="83"/>
      <c r="J36" s="52">
        <v>13701930</v>
      </c>
      <c r="K36" s="52">
        <v>12788650</v>
      </c>
      <c r="L36" s="52">
        <v>12045160</v>
      </c>
      <c r="M36" s="52">
        <v>9086330</v>
      </c>
      <c r="N36" s="52">
        <v>2321660</v>
      </c>
      <c r="O36" s="184">
        <f t="shared" si="1"/>
        <v>49943730</v>
      </c>
      <c r="P36" s="186">
        <f t="shared" si="2"/>
        <v>51674900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550920</v>
      </c>
      <c r="H37" s="183">
        <f t="shared" si="0"/>
        <v>550920</v>
      </c>
      <c r="I37" s="53"/>
      <c r="J37" s="52">
        <v>41537380</v>
      </c>
      <c r="K37" s="52">
        <v>32291860</v>
      </c>
      <c r="L37" s="52">
        <v>24501770</v>
      </c>
      <c r="M37" s="52">
        <v>19612960</v>
      </c>
      <c r="N37" s="52">
        <v>8363020</v>
      </c>
      <c r="O37" s="184">
        <f t="shared" si="1"/>
        <v>126306990</v>
      </c>
      <c r="P37" s="186">
        <f t="shared" si="2"/>
        <v>126857910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0</v>
      </c>
      <c r="K39" s="52">
        <v>1170730</v>
      </c>
      <c r="L39" s="52">
        <v>27844270</v>
      </c>
      <c r="M39" s="52">
        <v>86625850</v>
      </c>
      <c r="N39" s="52">
        <v>53114390</v>
      </c>
      <c r="O39" s="184">
        <f t="shared" si="1"/>
        <v>168755240</v>
      </c>
      <c r="P39" s="186">
        <f t="shared" si="2"/>
        <v>168755240</v>
      </c>
    </row>
    <row r="40" spans="3:16" ht="30" customHeight="1" thickBot="1">
      <c r="C40" s="38"/>
      <c r="D40" s="160" t="s">
        <v>65</v>
      </c>
      <c r="E40" s="161"/>
      <c r="F40" s="88">
        <v>0</v>
      </c>
      <c r="G40" s="88">
        <v>0</v>
      </c>
      <c r="H40" s="191">
        <f t="shared" si="0"/>
        <v>0</v>
      </c>
      <c r="I40" s="55"/>
      <c r="J40" s="88">
        <v>311380</v>
      </c>
      <c r="K40" s="88">
        <v>1314010</v>
      </c>
      <c r="L40" s="88">
        <v>1053070</v>
      </c>
      <c r="M40" s="88">
        <v>3264980</v>
      </c>
      <c r="N40" s="88">
        <v>1541470</v>
      </c>
      <c r="O40" s="191">
        <f t="shared" si="1"/>
        <v>7484910</v>
      </c>
      <c r="P40" s="192">
        <f t="shared" si="2"/>
        <v>7484910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40857231</v>
      </c>
      <c r="K41" s="179">
        <f>SUM(K42:K45)</f>
        <v>36364976</v>
      </c>
      <c r="L41" s="179">
        <f>SUM(L42:L45)</f>
        <v>116250487</v>
      </c>
      <c r="M41" s="179">
        <f>SUM(M42:M45)</f>
        <v>299442215</v>
      </c>
      <c r="N41" s="179">
        <f>SUM(N42:N45)</f>
        <v>189048239</v>
      </c>
      <c r="O41" s="180">
        <f t="shared" si="1"/>
        <v>681963148</v>
      </c>
      <c r="P41" s="182">
        <f t="shared" si="2"/>
        <v>681963148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742260</v>
      </c>
      <c r="K42" s="52">
        <v>1800717</v>
      </c>
      <c r="L42" s="52">
        <v>57040707</v>
      </c>
      <c r="M42" s="52">
        <v>157336894</v>
      </c>
      <c r="N42" s="52">
        <v>103900186</v>
      </c>
      <c r="O42" s="184">
        <f>SUM(I42:N42)</f>
        <v>320820764</v>
      </c>
      <c r="P42" s="186">
        <f>SUM(O42,H42)</f>
        <v>320820764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38923661</v>
      </c>
      <c r="K43" s="52">
        <v>31901819</v>
      </c>
      <c r="L43" s="52">
        <v>45665620</v>
      </c>
      <c r="M43" s="52">
        <v>76439459</v>
      </c>
      <c r="N43" s="52">
        <v>30436793</v>
      </c>
      <c r="O43" s="184">
        <f>SUM(I43:N43)</f>
        <v>223367352</v>
      </c>
      <c r="P43" s="186">
        <f>SUM(O43,H43)</f>
        <v>223367352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249520</v>
      </c>
      <c r="L44" s="52">
        <v>2097490</v>
      </c>
      <c r="M44" s="52">
        <v>4999980</v>
      </c>
      <c r="N44" s="52">
        <v>2574990</v>
      </c>
      <c r="O44" s="184">
        <f>SUM(I44:N44)</f>
        <v>9921980</v>
      </c>
      <c r="P44" s="186">
        <f>SUM(O44,H44)</f>
        <v>9921980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1191310</v>
      </c>
      <c r="K45" s="54">
        <v>2412920</v>
      </c>
      <c r="L45" s="54">
        <v>11446670</v>
      </c>
      <c r="M45" s="54">
        <v>60665882</v>
      </c>
      <c r="N45" s="54">
        <v>52136270</v>
      </c>
      <c r="O45" s="201">
        <f>SUM(I45:N45)</f>
        <v>127853052</v>
      </c>
      <c r="P45" s="202">
        <f>SUM(O45,H45)</f>
        <v>127853052</v>
      </c>
    </row>
    <row r="46" spans="3:16" ht="30" customHeight="1" thickBot="1">
      <c r="C46" s="162" t="s">
        <v>70</v>
      </c>
      <c r="D46" s="163"/>
      <c r="E46" s="163"/>
      <c r="F46" s="197">
        <f>SUM(F10,F31,F41)</f>
        <v>31775565</v>
      </c>
      <c r="G46" s="197">
        <f>SUM(G10,G31,G41)</f>
        <v>36988304</v>
      </c>
      <c r="H46" s="198">
        <f t="shared" si="0"/>
        <v>68763869</v>
      </c>
      <c r="I46" s="199"/>
      <c r="J46" s="197">
        <f>SUM(J10,J31,J41)</f>
        <v>462207535</v>
      </c>
      <c r="K46" s="197">
        <f>SUM(K10,K31,K41)</f>
        <v>341317151</v>
      </c>
      <c r="L46" s="197">
        <f>SUM(L10,L31,L41)</f>
        <v>389701846</v>
      </c>
      <c r="M46" s="197">
        <f>SUM(M10,M31,M41)</f>
        <v>627647185</v>
      </c>
      <c r="N46" s="197">
        <f>SUM(N10,N31,N41)</f>
        <v>346628081</v>
      </c>
      <c r="O46" s="198">
        <f t="shared" si="1"/>
        <v>2167501798</v>
      </c>
      <c r="P46" s="200">
        <f t="shared" si="2"/>
        <v>2236265667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28066470</v>
      </c>
      <c r="G48" s="179">
        <f>SUM(G49,G55,G58,G63,G67,G68)</f>
        <v>32254223</v>
      </c>
      <c r="H48" s="180">
        <f t="shared" si="0"/>
        <v>60320693</v>
      </c>
      <c r="I48" s="181"/>
      <c r="J48" s="179">
        <f>SUM(J49,J55,J58,J63,J67,J68)</f>
        <v>268860587</v>
      </c>
      <c r="K48" s="179">
        <f>SUM(K49,K55,K58,K63,K67,K68)</f>
        <v>176600867</v>
      </c>
      <c r="L48" s="179">
        <f>SUM(L49,L55,L58,L63,L67,L68)</f>
        <v>146425896</v>
      </c>
      <c r="M48" s="179">
        <f>SUM(M49,M55,M58,M63,M67,M68)</f>
        <v>148344835</v>
      </c>
      <c r="N48" s="179">
        <f>SUM(N49,N55,N58,N63,N67,N68)</f>
        <v>69342609</v>
      </c>
      <c r="O48" s="180">
        <f t="shared" si="1"/>
        <v>809574794</v>
      </c>
      <c r="P48" s="182">
        <f t="shared" si="2"/>
        <v>869895487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2874808</v>
      </c>
      <c r="G49" s="183">
        <f>SUM(G50:G54)</f>
        <v>4659286</v>
      </c>
      <c r="H49" s="184">
        <f t="shared" si="0"/>
        <v>7534094</v>
      </c>
      <c r="I49" s="185"/>
      <c r="J49" s="183">
        <f>SUM(J50:J54)</f>
        <v>56983127</v>
      </c>
      <c r="K49" s="183">
        <f>SUM(K50:K54)</f>
        <v>33454188</v>
      </c>
      <c r="L49" s="183">
        <f>SUM(L50:L54)</f>
        <v>29329125</v>
      </c>
      <c r="M49" s="183">
        <f>SUM(M50:M54)</f>
        <v>32709541</v>
      </c>
      <c r="N49" s="183">
        <f>SUM(N50:N54)</f>
        <v>22944136</v>
      </c>
      <c r="O49" s="184">
        <f t="shared" si="1"/>
        <v>175420117</v>
      </c>
      <c r="P49" s="186">
        <f t="shared" si="2"/>
        <v>182954211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3"/>
      <c r="J50" s="52">
        <v>34820892</v>
      </c>
      <c r="K50" s="52">
        <v>18655775</v>
      </c>
      <c r="L50" s="52">
        <v>18031559</v>
      </c>
      <c r="M50" s="52">
        <v>19614478</v>
      </c>
      <c r="N50" s="52">
        <v>13019774</v>
      </c>
      <c r="O50" s="184">
        <f t="shared" si="1"/>
        <v>104142478</v>
      </c>
      <c r="P50" s="186">
        <f t="shared" si="2"/>
        <v>104142478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84">
        <f t="shared" si="0"/>
        <v>0</v>
      </c>
      <c r="I51" s="83"/>
      <c r="J51" s="52">
        <v>100296</v>
      </c>
      <c r="K51" s="52">
        <v>719158</v>
      </c>
      <c r="L51" s="52">
        <v>1025883</v>
      </c>
      <c r="M51" s="52">
        <v>2464994</v>
      </c>
      <c r="N51" s="52">
        <v>3285437</v>
      </c>
      <c r="O51" s="184">
        <f t="shared" si="1"/>
        <v>7595768</v>
      </c>
      <c r="P51" s="186">
        <f t="shared" si="2"/>
        <v>7595768</v>
      </c>
    </row>
    <row r="52" spans="3:16" ht="30" customHeight="1">
      <c r="C52" s="28"/>
      <c r="D52" s="29"/>
      <c r="E52" s="31" t="s">
        <v>41</v>
      </c>
      <c r="F52" s="52">
        <v>1021279</v>
      </c>
      <c r="G52" s="52">
        <v>1964000</v>
      </c>
      <c r="H52" s="184">
        <f t="shared" si="0"/>
        <v>2985279</v>
      </c>
      <c r="I52" s="83"/>
      <c r="J52" s="52">
        <v>9070848</v>
      </c>
      <c r="K52" s="52">
        <v>5657519</v>
      </c>
      <c r="L52" s="52">
        <v>4490468</v>
      </c>
      <c r="M52" s="52">
        <v>5557426</v>
      </c>
      <c r="N52" s="52">
        <v>4093918</v>
      </c>
      <c r="O52" s="184">
        <f t="shared" si="1"/>
        <v>28870179</v>
      </c>
      <c r="P52" s="186">
        <f t="shared" si="2"/>
        <v>31855458</v>
      </c>
    </row>
    <row r="53" spans="3:16" ht="30" customHeight="1">
      <c r="C53" s="28"/>
      <c r="D53" s="29"/>
      <c r="E53" s="31" t="s">
        <v>42</v>
      </c>
      <c r="F53" s="52">
        <v>1127371</v>
      </c>
      <c r="G53" s="52">
        <v>1913338</v>
      </c>
      <c r="H53" s="184">
        <f t="shared" si="0"/>
        <v>3040709</v>
      </c>
      <c r="I53" s="83"/>
      <c r="J53" s="52">
        <v>5725038</v>
      </c>
      <c r="K53" s="52">
        <v>3406904</v>
      </c>
      <c r="L53" s="52">
        <v>2381590</v>
      </c>
      <c r="M53" s="52">
        <v>1835589</v>
      </c>
      <c r="N53" s="52">
        <v>1060736</v>
      </c>
      <c r="O53" s="184">
        <f t="shared" si="1"/>
        <v>14409857</v>
      </c>
      <c r="P53" s="186">
        <f t="shared" si="2"/>
        <v>17450566</v>
      </c>
    </row>
    <row r="54" spans="3:16" ht="30" customHeight="1">
      <c r="C54" s="28"/>
      <c r="D54" s="29"/>
      <c r="E54" s="31" t="s">
        <v>43</v>
      </c>
      <c r="F54" s="52">
        <v>726158</v>
      </c>
      <c r="G54" s="52">
        <v>781948</v>
      </c>
      <c r="H54" s="184">
        <f t="shared" si="0"/>
        <v>1508106</v>
      </c>
      <c r="I54" s="83"/>
      <c r="J54" s="52">
        <v>7266053</v>
      </c>
      <c r="K54" s="52">
        <v>5014832</v>
      </c>
      <c r="L54" s="52">
        <v>3399625</v>
      </c>
      <c r="M54" s="52">
        <v>3237054</v>
      </c>
      <c r="N54" s="52">
        <v>1484271</v>
      </c>
      <c r="O54" s="184">
        <f t="shared" si="1"/>
        <v>20401835</v>
      </c>
      <c r="P54" s="186">
        <f t="shared" si="2"/>
        <v>21909941</v>
      </c>
    </row>
    <row r="55" spans="3:16" ht="30" customHeight="1">
      <c r="C55" s="28"/>
      <c r="D55" s="32" t="s">
        <v>44</v>
      </c>
      <c r="E55" s="33"/>
      <c r="F55" s="183">
        <f>SUM(F56:F57)</f>
        <v>7773490</v>
      </c>
      <c r="G55" s="183">
        <f>SUM(G56:G57)</f>
        <v>11068691</v>
      </c>
      <c r="H55" s="184">
        <f t="shared" si="0"/>
        <v>18842181</v>
      </c>
      <c r="I55" s="185"/>
      <c r="J55" s="183">
        <f>SUM(J56:J57)</f>
        <v>126221819</v>
      </c>
      <c r="K55" s="183">
        <f>SUM(K56:K57)</f>
        <v>83482308</v>
      </c>
      <c r="L55" s="183">
        <f>SUM(L56:L57)</f>
        <v>55355005</v>
      </c>
      <c r="M55" s="183">
        <f>SUM(M56:M57)</f>
        <v>56154577</v>
      </c>
      <c r="N55" s="183">
        <f>SUM(N56:N57)</f>
        <v>21712234</v>
      </c>
      <c r="O55" s="184">
        <f t="shared" si="1"/>
        <v>342925943</v>
      </c>
      <c r="P55" s="186">
        <f t="shared" si="2"/>
        <v>361768124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3"/>
      <c r="J56" s="52">
        <v>104153291</v>
      </c>
      <c r="K56" s="52">
        <v>70341481</v>
      </c>
      <c r="L56" s="52">
        <v>46829530</v>
      </c>
      <c r="M56" s="52">
        <v>51040454</v>
      </c>
      <c r="N56" s="52">
        <v>20265439</v>
      </c>
      <c r="O56" s="184">
        <f t="shared" si="1"/>
        <v>292630195</v>
      </c>
      <c r="P56" s="186">
        <f t="shared" si="2"/>
        <v>292630195</v>
      </c>
    </row>
    <row r="57" spans="3:16" ht="30" customHeight="1">
      <c r="C57" s="28"/>
      <c r="D57" s="29"/>
      <c r="E57" s="31" t="s">
        <v>46</v>
      </c>
      <c r="F57" s="52">
        <v>7773490</v>
      </c>
      <c r="G57" s="52">
        <v>11068691</v>
      </c>
      <c r="H57" s="184">
        <f t="shared" si="0"/>
        <v>18842181</v>
      </c>
      <c r="I57" s="83"/>
      <c r="J57" s="52">
        <v>22068528</v>
      </c>
      <c r="K57" s="52">
        <v>13140827</v>
      </c>
      <c r="L57" s="52">
        <v>8525475</v>
      </c>
      <c r="M57" s="52">
        <v>5114123</v>
      </c>
      <c r="N57" s="52">
        <v>1446795</v>
      </c>
      <c r="O57" s="184">
        <f t="shared" si="1"/>
        <v>50295748</v>
      </c>
      <c r="P57" s="186">
        <f t="shared" si="2"/>
        <v>69137929</v>
      </c>
    </row>
    <row r="58" spans="3:16" ht="30" customHeight="1">
      <c r="C58" s="28"/>
      <c r="D58" s="32" t="s">
        <v>47</v>
      </c>
      <c r="E58" s="33"/>
      <c r="F58" s="183">
        <f>SUM(F59:F62)</f>
        <v>300526</v>
      </c>
      <c r="G58" s="183">
        <f>SUM(G59:G62)</f>
        <v>427632</v>
      </c>
      <c r="H58" s="184">
        <f t="shared" si="0"/>
        <v>728158</v>
      </c>
      <c r="I58" s="185"/>
      <c r="J58" s="183">
        <f>SUM(J59:J62)</f>
        <v>9523215</v>
      </c>
      <c r="K58" s="183">
        <f>SUM(K59:K62)</f>
        <v>8661882</v>
      </c>
      <c r="L58" s="183">
        <f>SUM(L59:L62)</f>
        <v>22073611</v>
      </c>
      <c r="M58" s="183">
        <f>SUM(M59:M62)</f>
        <v>24048742</v>
      </c>
      <c r="N58" s="183">
        <f>SUM(N59:N62)</f>
        <v>10298020</v>
      </c>
      <c r="O58" s="184">
        <f t="shared" si="1"/>
        <v>74605470</v>
      </c>
      <c r="P58" s="186">
        <f t="shared" si="2"/>
        <v>75333628</v>
      </c>
    </row>
    <row r="59" spans="3:16" ht="30" customHeight="1">
      <c r="C59" s="28"/>
      <c r="D59" s="29"/>
      <c r="E59" s="31" t="s">
        <v>48</v>
      </c>
      <c r="F59" s="52">
        <v>254347</v>
      </c>
      <c r="G59" s="52">
        <v>345426</v>
      </c>
      <c r="H59" s="184">
        <f t="shared" si="0"/>
        <v>599773</v>
      </c>
      <c r="I59" s="83"/>
      <c r="J59" s="52">
        <v>7519500</v>
      </c>
      <c r="K59" s="52">
        <v>7632866</v>
      </c>
      <c r="L59" s="52">
        <v>21097795</v>
      </c>
      <c r="M59" s="52">
        <v>23003543</v>
      </c>
      <c r="N59" s="52">
        <v>10034239</v>
      </c>
      <c r="O59" s="184">
        <f t="shared" si="1"/>
        <v>69287943</v>
      </c>
      <c r="P59" s="186">
        <f t="shared" si="2"/>
        <v>69887716</v>
      </c>
    </row>
    <row r="60" spans="3:16" ht="30" customHeight="1">
      <c r="C60" s="28"/>
      <c r="D60" s="29"/>
      <c r="E60" s="34" t="s">
        <v>49</v>
      </c>
      <c r="F60" s="52">
        <v>46179</v>
      </c>
      <c r="G60" s="52">
        <v>82206</v>
      </c>
      <c r="H60" s="184">
        <f t="shared" si="0"/>
        <v>128385</v>
      </c>
      <c r="I60" s="83"/>
      <c r="J60" s="52">
        <v>2003715</v>
      </c>
      <c r="K60" s="52">
        <v>1029016</v>
      </c>
      <c r="L60" s="52">
        <v>975816</v>
      </c>
      <c r="M60" s="52">
        <v>1045199</v>
      </c>
      <c r="N60" s="52">
        <v>263781</v>
      </c>
      <c r="O60" s="184">
        <f t="shared" si="1"/>
        <v>5317527</v>
      </c>
      <c r="P60" s="186">
        <f t="shared" si="2"/>
        <v>5445912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9343166</v>
      </c>
      <c r="G63" s="183">
        <f>SUM(G64:G66)</f>
        <v>9418323</v>
      </c>
      <c r="H63" s="184">
        <f t="shared" si="0"/>
        <v>18761489</v>
      </c>
      <c r="I63" s="185"/>
      <c r="J63" s="183">
        <f>SUM(J64:J66)</f>
        <v>17092148</v>
      </c>
      <c r="K63" s="183">
        <f>SUM(K64:K66)</f>
        <v>18656281</v>
      </c>
      <c r="L63" s="183">
        <f>SUM(L64:L66)</f>
        <v>12197058</v>
      </c>
      <c r="M63" s="183">
        <f>SUM(M64:M66)</f>
        <v>11462496</v>
      </c>
      <c r="N63" s="183">
        <f>SUM(N64:N66)</f>
        <v>5158797</v>
      </c>
      <c r="O63" s="184">
        <f t="shared" si="1"/>
        <v>64566780</v>
      </c>
      <c r="P63" s="186">
        <f t="shared" si="2"/>
        <v>83328269</v>
      </c>
    </row>
    <row r="64" spans="3:16" ht="30" customHeight="1">
      <c r="C64" s="28"/>
      <c r="D64" s="29"/>
      <c r="E64" s="34" t="s">
        <v>52</v>
      </c>
      <c r="F64" s="52">
        <v>5662973</v>
      </c>
      <c r="G64" s="52">
        <v>7128989</v>
      </c>
      <c r="H64" s="184">
        <f t="shared" si="0"/>
        <v>12791962</v>
      </c>
      <c r="I64" s="83"/>
      <c r="J64" s="52">
        <v>14189624</v>
      </c>
      <c r="K64" s="52">
        <v>17410875</v>
      </c>
      <c r="L64" s="52">
        <v>11268029</v>
      </c>
      <c r="M64" s="52">
        <v>10653845</v>
      </c>
      <c r="N64" s="52">
        <v>4785244</v>
      </c>
      <c r="O64" s="184">
        <f t="shared" si="1"/>
        <v>58307617</v>
      </c>
      <c r="P64" s="186">
        <f t="shared" si="2"/>
        <v>71099579</v>
      </c>
    </row>
    <row r="65" spans="3:16" ht="30" customHeight="1">
      <c r="C65" s="28"/>
      <c r="D65" s="29"/>
      <c r="E65" s="34" t="s">
        <v>53</v>
      </c>
      <c r="F65" s="52">
        <v>431982</v>
      </c>
      <c r="G65" s="52">
        <v>570960</v>
      </c>
      <c r="H65" s="184">
        <f t="shared" si="0"/>
        <v>1002942</v>
      </c>
      <c r="I65" s="83"/>
      <c r="J65" s="52">
        <v>975270</v>
      </c>
      <c r="K65" s="52">
        <v>330192</v>
      </c>
      <c r="L65" s="52">
        <v>319194</v>
      </c>
      <c r="M65" s="52">
        <v>464851</v>
      </c>
      <c r="N65" s="52">
        <v>212480</v>
      </c>
      <c r="O65" s="184">
        <f t="shared" si="1"/>
        <v>2301987</v>
      </c>
      <c r="P65" s="186">
        <f t="shared" si="2"/>
        <v>3304929</v>
      </c>
    </row>
    <row r="66" spans="3:16" ht="30" customHeight="1">
      <c r="C66" s="28"/>
      <c r="D66" s="29"/>
      <c r="E66" s="34" t="s">
        <v>54</v>
      </c>
      <c r="F66" s="52">
        <v>3248211</v>
      </c>
      <c r="G66" s="52">
        <v>1718374</v>
      </c>
      <c r="H66" s="184">
        <f t="shared" si="0"/>
        <v>4966585</v>
      </c>
      <c r="I66" s="83"/>
      <c r="J66" s="52">
        <v>1927254</v>
      </c>
      <c r="K66" s="52">
        <v>915214</v>
      </c>
      <c r="L66" s="52">
        <v>609835</v>
      </c>
      <c r="M66" s="52">
        <v>343800</v>
      </c>
      <c r="N66" s="52">
        <v>161073</v>
      </c>
      <c r="O66" s="184">
        <f t="shared" si="1"/>
        <v>3957176</v>
      </c>
      <c r="P66" s="186">
        <f t="shared" si="2"/>
        <v>8923761</v>
      </c>
    </row>
    <row r="67" spans="3:16" ht="30" customHeight="1">
      <c r="C67" s="28"/>
      <c r="D67" s="36" t="s">
        <v>55</v>
      </c>
      <c r="E67" s="37"/>
      <c r="F67" s="52">
        <v>1555478</v>
      </c>
      <c r="G67" s="52">
        <v>1359131</v>
      </c>
      <c r="H67" s="184">
        <f t="shared" si="0"/>
        <v>2914609</v>
      </c>
      <c r="I67" s="83"/>
      <c r="J67" s="52">
        <v>14128670</v>
      </c>
      <c r="K67" s="52">
        <v>9106822</v>
      </c>
      <c r="L67" s="52">
        <v>12287439</v>
      </c>
      <c r="M67" s="52">
        <v>11482439</v>
      </c>
      <c r="N67" s="52">
        <v>4294285</v>
      </c>
      <c r="O67" s="184">
        <f t="shared" si="1"/>
        <v>51299655</v>
      </c>
      <c r="P67" s="186">
        <f t="shared" si="2"/>
        <v>54214264</v>
      </c>
    </row>
    <row r="68" spans="3:16" ht="30" customHeight="1" thickBot="1">
      <c r="C68" s="38"/>
      <c r="D68" s="39" t="s">
        <v>56</v>
      </c>
      <c r="E68" s="40"/>
      <c r="F68" s="54">
        <v>6219002</v>
      </c>
      <c r="G68" s="54">
        <v>5321160</v>
      </c>
      <c r="H68" s="187">
        <f t="shared" si="0"/>
        <v>11540162</v>
      </c>
      <c r="I68" s="84"/>
      <c r="J68" s="54">
        <v>44911608</v>
      </c>
      <c r="K68" s="54">
        <v>23239386</v>
      </c>
      <c r="L68" s="54">
        <v>15183658</v>
      </c>
      <c r="M68" s="54">
        <v>12487040</v>
      </c>
      <c r="N68" s="54">
        <v>4935137</v>
      </c>
      <c r="O68" s="187">
        <f t="shared" si="1"/>
        <v>100756829</v>
      </c>
      <c r="P68" s="188">
        <f t="shared" si="2"/>
        <v>112296991</v>
      </c>
    </row>
    <row r="69" spans="3:16" ht="30" customHeight="1">
      <c r="C69" s="25" t="s">
        <v>57</v>
      </c>
      <c r="D69" s="41"/>
      <c r="E69" s="42"/>
      <c r="F69" s="179">
        <f>SUM(F70:F78)</f>
        <v>810775</v>
      </c>
      <c r="G69" s="179">
        <f>SUM(G70:G78)</f>
        <v>1339056</v>
      </c>
      <c r="H69" s="180">
        <f t="shared" si="0"/>
        <v>2149831</v>
      </c>
      <c r="I69" s="181"/>
      <c r="J69" s="179">
        <f>SUM(J70:J78)</f>
        <v>111676334</v>
      </c>
      <c r="K69" s="179">
        <f>SUM(K70:K78)</f>
        <v>98158412</v>
      </c>
      <c r="L69" s="179">
        <f>SUM(L70:L78)</f>
        <v>99016843</v>
      </c>
      <c r="M69" s="179">
        <f>SUM(M70:M78)</f>
        <v>145941148</v>
      </c>
      <c r="N69" s="179">
        <f>SUM(N70:N78)</f>
        <v>71687828</v>
      </c>
      <c r="O69" s="180">
        <f t="shared" si="1"/>
        <v>526480565</v>
      </c>
      <c r="P69" s="182">
        <f t="shared" si="2"/>
        <v>528630396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89">
        <f t="shared" si="0"/>
        <v>0</v>
      </c>
      <c r="I70" s="53"/>
      <c r="J70" s="87">
        <v>7456180</v>
      </c>
      <c r="K70" s="87">
        <v>17104953</v>
      </c>
      <c r="L70" s="87">
        <v>16036593</v>
      </c>
      <c r="M70" s="87">
        <v>15864871</v>
      </c>
      <c r="N70" s="87">
        <v>4054212</v>
      </c>
      <c r="O70" s="189">
        <f t="shared" si="1"/>
        <v>60516809</v>
      </c>
      <c r="P70" s="190">
        <f t="shared" si="2"/>
        <v>60516809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0</v>
      </c>
      <c r="P71" s="186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50814350</v>
      </c>
      <c r="K72" s="52">
        <v>34733242</v>
      </c>
      <c r="L72" s="52">
        <v>19186904</v>
      </c>
      <c r="M72" s="52">
        <v>17533805</v>
      </c>
      <c r="N72" s="52">
        <v>5705182</v>
      </c>
      <c r="O72" s="184">
        <f t="shared" si="1"/>
        <v>127973483</v>
      </c>
      <c r="P72" s="186">
        <f t="shared" si="2"/>
        <v>127973483</v>
      </c>
    </row>
    <row r="73" spans="3:16" ht="30" customHeight="1">
      <c r="C73" s="28"/>
      <c r="D73" s="36" t="s">
        <v>60</v>
      </c>
      <c r="E73" s="37"/>
      <c r="F73" s="52">
        <v>38457</v>
      </c>
      <c r="G73" s="52">
        <v>79740</v>
      </c>
      <c r="H73" s="183">
        <f t="shared" si="0"/>
        <v>118197</v>
      </c>
      <c r="I73" s="83"/>
      <c r="J73" s="52">
        <v>3881542</v>
      </c>
      <c r="K73" s="52">
        <v>3895949</v>
      </c>
      <c r="L73" s="52">
        <v>5385945</v>
      </c>
      <c r="M73" s="52">
        <v>6745827</v>
      </c>
      <c r="N73" s="52">
        <v>3716784</v>
      </c>
      <c r="O73" s="184">
        <f t="shared" si="1"/>
        <v>23626047</v>
      </c>
      <c r="P73" s="186">
        <f t="shared" si="2"/>
        <v>23744244</v>
      </c>
    </row>
    <row r="74" spans="3:16" ht="30" customHeight="1">
      <c r="C74" s="28"/>
      <c r="D74" s="36" t="s">
        <v>61</v>
      </c>
      <c r="E74" s="37"/>
      <c r="F74" s="52">
        <v>772318</v>
      </c>
      <c r="G74" s="52">
        <v>763488</v>
      </c>
      <c r="H74" s="183">
        <f t="shared" si="0"/>
        <v>1535806</v>
      </c>
      <c r="I74" s="83"/>
      <c r="J74" s="52">
        <v>12119633</v>
      </c>
      <c r="K74" s="52">
        <v>11364958</v>
      </c>
      <c r="L74" s="52">
        <v>10730941</v>
      </c>
      <c r="M74" s="52">
        <v>8120230</v>
      </c>
      <c r="N74" s="52">
        <v>2066317</v>
      </c>
      <c r="O74" s="184">
        <f t="shared" si="1"/>
        <v>44402079</v>
      </c>
      <c r="P74" s="186">
        <f t="shared" si="2"/>
        <v>45937885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495828</v>
      </c>
      <c r="H75" s="183">
        <f aca="true" t="shared" si="3" ref="H75:H84">SUM(F75:G75)</f>
        <v>495828</v>
      </c>
      <c r="I75" s="53"/>
      <c r="J75" s="52">
        <v>37124387</v>
      </c>
      <c r="K75" s="52">
        <v>28823044</v>
      </c>
      <c r="L75" s="52">
        <v>21988375</v>
      </c>
      <c r="M75" s="52">
        <v>17465652</v>
      </c>
      <c r="N75" s="52">
        <v>7401933</v>
      </c>
      <c r="O75" s="184">
        <f aca="true" t="shared" si="4" ref="O75:O84">SUM(I75:N75)</f>
        <v>112803391</v>
      </c>
      <c r="P75" s="186">
        <f aca="true" t="shared" si="5" ref="P75:P84">SUM(O75,H75)</f>
        <v>113299219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0</v>
      </c>
      <c r="K77" s="52">
        <v>1053657</v>
      </c>
      <c r="L77" s="52">
        <v>24839818</v>
      </c>
      <c r="M77" s="52">
        <v>77335271</v>
      </c>
      <c r="N77" s="52">
        <v>47470863</v>
      </c>
      <c r="O77" s="184">
        <f t="shared" si="4"/>
        <v>150699609</v>
      </c>
      <c r="P77" s="186">
        <f t="shared" si="5"/>
        <v>150699609</v>
      </c>
    </row>
    <row r="78" spans="3:16" ht="30" customHeight="1" thickBot="1">
      <c r="C78" s="38"/>
      <c r="D78" s="160" t="s">
        <v>65</v>
      </c>
      <c r="E78" s="161"/>
      <c r="F78" s="88">
        <v>0</v>
      </c>
      <c r="G78" s="88">
        <v>0</v>
      </c>
      <c r="H78" s="191">
        <f t="shared" si="3"/>
        <v>0</v>
      </c>
      <c r="I78" s="55"/>
      <c r="J78" s="88">
        <v>280242</v>
      </c>
      <c r="K78" s="88">
        <v>1182609</v>
      </c>
      <c r="L78" s="88">
        <v>848267</v>
      </c>
      <c r="M78" s="88">
        <v>2875492</v>
      </c>
      <c r="N78" s="88">
        <v>1272537</v>
      </c>
      <c r="O78" s="191">
        <f t="shared" si="4"/>
        <v>6459147</v>
      </c>
      <c r="P78" s="192">
        <f t="shared" si="5"/>
        <v>6459147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36638308</v>
      </c>
      <c r="K79" s="179">
        <f>SUM(K80:K83)</f>
        <v>32422587</v>
      </c>
      <c r="L79" s="179">
        <f>SUM(L80:L83)</f>
        <v>104124782</v>
      </c>
      <c r="M79" s="179">
        <f>SUM(M80:M83)</f>
        <v>267692129</v>
      </c>
      <c r="N79" s="179">
        <f>SUM(N80:N83)</f>
        <v>169089998</v>
      </c>
      <c r="O79" s="180">
        <f t="shared" si="4"/>
        <v>609967804</v>
      </c>
      <c r="P79" s="182">
        <f t="shared" si="5"/>
        <v>609967804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668034</v>
      </c>
      <c r="K80" s="52">
        <v>1594703</v>
      </c>
      <c r="L80" s="52">
        <v>51278547</v>
      </c>
      <c r="M80" s="52">
        <v>140825564</v>
      </c>
      <c r="N80" s="52">
        <v>93011657</v>
      </c>
      <c r="O80" s="184">
        <f t="shared" si="4"/>
        <v>287378505</v>
      </c>
      <c r="P80" s="186">
        <f t="shared" si="5"/>
        <v>287378505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34898095</v>
      </c>
      <c r="K81" s="52">
        <v>28469814</v>
      </c>
      <c r="L81" s="52">
        <v>40815193</v>
      </c>
      <c r="M81" s="52">
        <v>68283312</v>
      </c>
      <c r="N81" s="52">
        <v>27159400</v>
      </c>
      <c r="O81" s="184">
        <f t="shared" si="4"/>
        <v>199625814</v>
      </c>
      <c r="P81" s="186">
        <f t="shared" si="5"/>
        <v>199625814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224568</v>
      </c>
      <c r="L82" s="52">
        <v>1856276</v>
      </c>
      <c r="M82" s="52">
        <v>4499982</v>
      </c>
      <c r="N82" s="52">
        <v>2317491</v>
      </c>
      <c r="O82" s="184">
        <f t="shared" si="4"/>
        <v>8898317</v>
      </c>
      <c r="P82" s="186">
        <f t="shared" si="5"/>
        <v>8898317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1072179</v>
      </c>
      <c r="K83" s="54">
        <v>2133502</v>
      </c>
      <c r="L83" s="54">
        <v>10174766</v>
      </c>
      <c r="M83" s="54">
        <v>54083271</v>
      </c>
      <c r="N83" s="54">
        <v>46601450</v>
      </c>
      <c r="O83" s="187">
        <f t="shared" si="4"/>
        <v>114065168</v>
      </c>
      <c r="P83" s="188">
        <f t="shared" si="5"/>
        <v>114065168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28877245</v>
      </c>
      <c r="G84" s="197">
        <f>SUM(G48,G69,G79)</f>
        <v>33593279</v>
      </c>
      <c r="H84" s="198">
        <f t="shared" si="3"/>
        <v>62470524</v>
      </c>
      <c r="I84" s="199"/>
      <c r="J84" s="197">
        <f>SUM(J48,J69,J79)</f>
        <v>417175229</v>
      </c>
      <c r="K84" s="197">
        <f>SUM(K48,K69,K79)</f>
        <v>307181866</v>
      </c>
      <c r="L84" s="197">
        <f>SUM(L48,L69,L79)</f>
        <v>349567521</v>
      </c>
      <c r="M84" s="197">
        <f>SUM(M48,M69,M79)</f>
        <v>561978112</v>
      </c>
      <c r="N84" s="197">
        <f>SUM(N48,N69,N79)</f>
        <v>310120435</v>
      </c>
      <c r="O84" s="198">
        <f t="shared" si="4"/>
        <v>1946023163</v>
      </c>
      <c r="P84" s="200">
        <f t="shared" si="5"/>
        <v>2008493687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2024-03-19T09:09:32Z</cp:lastPrinted>
  <dcterms:created xsi:type="dcterms:W3CDTF">2012-04-10T04:28:23Z</dcterms:created>
  <dcterms:modified xsi:type="dcterms:W3CDTF">2024-04-22T08:43:07Z</dcterms:modified>
  <cp:category/>
  <cp:version/>
  <cp:contentType/>
  <cp:contentStatus/>
</cp:coreProperties>
</file>