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<sst xmlns="http://schemas.openxmlformats.org/spreadsheetml/2006/main" count="283" uniqueCount="94">
  <si>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</si>
  <si>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</si>
  <si>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</si>
  <si>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</si>
  <si>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</si>
  <si>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</si>
  <si>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</si>
  <si>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</si>
  <si>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</si>
  <si>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</si>
  <si>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</si>
  <si>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</si>
  <si>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</si>
  <si>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</si>
  <si>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</si>
  <si>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</si>
  <si>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</si>
  <si>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</si>
  <si>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</si>
  <si>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</si>
  <si>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</si>
  <si>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</si>
  <si>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</si>
  <si>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</si>
  <si>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</si>
  <si>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</si>
  <si>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</si>
  <si>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</si>
  <si>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</si>
  <si>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</si>
  <si>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</si>
  <si>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</si>
  <si>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</si>
  <si>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</si>
  <si>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</si>
  <si>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</si>
  <si>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</si>
  <si>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</si>
  <si>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</si>
  <si>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</si>
  <si>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</si>
  <si>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</si>
  <si>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</si>
  <si>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</si>
  <si>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</si>
  <si>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</si>
  <si>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</si>
  <si>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</si>
  <si>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</si>
  <si>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</si>
  <si>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</si>
  <si>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</si>
  <si>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</si>
  <si>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</si>
  <si>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</si>
  <si>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</si>
  <si>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</si>
  <si>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</si>
  <si>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</si>
  <si>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</si>
  <si>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</si>
  <si>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</si>
  <si>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</si>
  <si>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</si>
  <si>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</si>
  <si>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</si>
  <si>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</si>
  <si>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</si>
  <si>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</si>
  <si>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</si>
  <si>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</si>
  <si>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</si>
  <si>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</si>
  <si>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</si>
  <si>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</si>
  <si>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</si>
  <si>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</si>
  <si>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</si>
  <si>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</si>
  <si>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</si>
  <si>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</si>
  <si>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</si>
  <si>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</si>
  <si>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</si>
  <si>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</si>
  <si>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</si>
  <si>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</si>
  <si>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</si>
  <si>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</si>
  <si>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</si>
  <si>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</si>
  <si>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8月分）</t>
  </si>
  <si>
    <t>（令和 03年 8月分）</t>
  </si>
  <si>
    <t>（令和 03年 8月分）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</si>
</sst>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1" sqref="C1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9"/>
      <c r="G3" s="59"/>
      <c r="H3" s="59"/>
      <c r="I3" s="59"/>
      <c r="J3" s="59"/>
      <c r="N3" s="60"/>
      <c r="O3" s="125" t="s">
        <v>0</v>
      </c>
      <c r="P3" s="125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9"/>
      <c r="Q4" s="10"/>
    </row>
    <row r="5" spans="6:17" ht="7.5" customHeight="1" thickBot="1">
      <c r="F5" s="59"/>
      <c r="G5" s="59"/>
      <c r="H5" s="59"/>
      <c r="I5" s="59"/>
      <c r="J5" s="59"/>
      <c r="N5" s="60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60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43210</v>
      </c>
      <c r="G7" s="135"/>
      <c r="H7" s="134">
        <v>30336</v>
      </c>
      <c r="I7" s="135"/>
      <c r="J7" s="140">
        <v>17868</v>
      </c>
      <c r="K7" s="141"/>
      <c r="L7" s="134">
        <f>SUM(F7:K7)</f>
        <v>91414</v>
      </c>
      <c r="M7" s="166"/>
      <c r="P7" s="60"/>
      <c r="Q7" s="99"/>
      <c r="R7" s="99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9"/>
      <c r="T8" s="99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70" t="s">
        <v>10</v>
      </c>
      <c r="G11" s="70" t="s">
        <v>28</v>
      </c>
      <c r="H11" s="100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74">
        <f>SUM(F13:F15)</f>
        <v>3790</v>
      </c>
      <c r="G12" s="74">
        <f>SUM(G13:G15)</f>
        <v>2586</v>
      </c>
      <c r="H12" s="167">
        <f>SUM(H13:H15)</f>
        <v>6376</v>
      </c>
      <c r="I12" s="75">
        <v>0</v>
      </c>
      <c r="J12" s="74">
        <f aca="true" t="shared" si="0" ref="J12:O12">SUM(J13:J15)</f>
        <v>4551</v>
      </c>
      <c r="K12" s="74">
        <f t="shared" si="0"/>
        <v>2674</v>
      </c>
      <c r="L12" s="74">
        <f t="shared" si="0"/>
        <v>2038</v>
      </c>
      <c r="M12" s="74">
        <f t="shared" si="0"/>
        <v>2522</v>
      </c>
      <c r="N12" s="74">
        <f t="shared" si="0"/>
        <v>1354</v>
      </c>
      <c r="O12" s="167">
        <f t="shared" si="0"/>
        <v>13139</v>
      </c>
      <c r="P12" s="168">
        <f aca="true" t="shared" si="1" ref="P12:P17">H12+O12</f>
        <v>19515</v>
      </c>
      <c r="Q12" s="20"/>
    </row>
    <row r="13" spans="3:16" ht="49.5" customHeight="1">
      <c r="C13" s="96" t="s">
        <v>87</v>
      </c>
      <c r="D13" s="97"/>
      <c r="E13" s="97"/>
      <c r="F13" s="74">
        <v>418</v>
      </c>
      <c r="G13" s="74">
        <v>303</v>
      </c>
      <c r="H13" s="167">
        <f>SUM(F13:G13)</f>
        <v>721</v>
      </c>
      <c r="I13" s="75">
        <v>0</v>
      </c>
      <c r="J13" s="74">
        <v>466</v>
      </c>
      <c r="K13" s="74">
        <v>281</v>
      </c>
      <c r="L13" s="74">
        <v>205</v>
      </c>
      <c r="M13" s="74">
        <v>208</v>
      </c>
      <c r="N13" s="74">
        <v>131</v>
      </c>
      <c r="O13" s="167">
        <f>SUM(J13:N13)</f>
        <v>1291</v>
      </c>
      <c r="P13" s="168">
        <f t="shared" si="1"/>
        <v>2012</v>
      </c>
    </row>
    <row r="14" spans="3:16" ht="49.5" customHeight="1">
      <c r="C14" s="143" t="s">
        <v>88</v>
      </c>
      <c r="D14" s="144"/>
      <c r="E14" s="144"/>
      <c r="F14" s="74">
        <v>1562</v>
      </c>
      <c r="G14" s="74">
        <v>915</v>
      </c>
      <c r="H14" s="167">
        <f>SUM(F14:G14)</f>
        <v>2477</v>
      </c>
      <c r="I14" s="75">
        <v>0</v>
      </c>
      <c r="J14" s="74">
        <v>1563</v>
      </c>
      <c r="K14" s="74">
        <v>739</v>
      </c>
      <c r="L14" s="74">
        <v>507</v>
      </c>
      <c r="M14" s="74">
        <v>628</v>
      </c>
      <c r="N14" s="74">
        <v>320</v>
      </c>
      <c r="O14" s="167">
        <f>SUM(J14:N14)</f>
        <v>3757</v>
      </c>
      <c r="P14" s="168">
        <f t="shared" si="1"/>
        <v>6234</v>
      </c>
    </row>
    <row r="15" spans="3:16" ht="49.5" customHeight="1">
      <c r="C15" s="96" t="s">
        <v>89</v>
      </c>
      <c r="D15" s="97"/>
      <c r="E15" s="97"/>
      <c r="F15" s="74">
        <v>1810</v>
      </c>
      <c r="G15" s="74">
        <v>1368</v>
      </c>
      <c r="H15" s="167">
        <f>SUM(F15:G15)</f>
        <v>3178</v>
      </c>
      <c r="I15" s="75"/>
      <c r="J15" s="74">
        <v>2522</v>
      </c>
      <c r="K15" s="74">
        <v>1654</v>
      </c>
      <c r="L15" s="74">
        <v>1326</v>
      </c>
      <c r="M15" s="74">
        <v>1686</v>
      </c>
      <c r="N15" s="74">
        <v>903</v>
      </c>
      <c r="O15" s="167">
        <f>SUM(J15:N15)</f>
        <v>8091</v>
      </c>
      <c r="P15" s="168">
        <f t="shared" si="1"/>
        <v>11269</v>
      </c>
    </row>
    <row r="16" spans="3:16" ht="49.5" customHeight="1">
      <c r="C16" s="143" t="s">
        <v>90</v>
      </c>
      <c r="D16" s="144"/>
      <c r="E16" s="144"/>
      <c r="F16" s="74">
        <v>24</v>
      </c>
      <c r="G16" s="74">
        <v>46</v>
      </c>
      <c r="H16" s="167">
        <f>SUM(F16:G16)</f>
        <v>70</v>
      </c>
      <c r="I16" s="75">
        <v>0</v>
      </c>
      <c r="J16" s="74">
        <v>70</v>
      </c>
      <c r="K16" s="74">
        <v>48</v>
      </c>
      <c r="L16" s="74">
        <v>39</v>
      </c>
      <c r="M16" s="74">
        <v>44</v>
      </c>
      <c r="N16" s="74">
        <v>26</v>
      </c>
      <c r="O16" s="167">
        <f>SUM(J16:N16)</f>
        <v>227</v>
      </c>
      <c r="P16" s="168">
        <f t="shared" si="1"/>
        <v>297</v>
      </c>
    </row>
    <row r="17" spans="3:16" ht="49.5" customHeight="1" thickBot="1">
      <c r="C17" s="138" t="s">
        <v>14</v>
      </c>
      <c r="D17" s="139"/>
      <c r="E17" s="139"/>
      <c r="F17" s="76">
        <f>F12+F16</f>
        <v>3814</v>
      </c>
      <c r="G17" s="76">
        <f>G12+G16</f>
        <v>2632</v>
      </c>
      <c r="H17" s="76">
        <f>H12+H16</f>
        <v>6446</v>
      </c>
      <c r="I17" s="169">
        <v>0</v>
      </c>
      <c r="J17" s="76">
        <f aca="true" t="shared" si="2" ref="J17:O17">J12+J16</f>
        <v>4621</v>
      </c>
      <c r="K17" s="76">
        <f t="shared" si="2"/>
        <v>2722</v>
      </c>
      <c r="L17" s="76">
        <f t="shared" si="2"/>
        <v>2077</v>
      </c>
      <c r="M17" s="76">
        <f t="shared" si="2"/>
        <v>2566</v>
      </c>
      <c r="N17" s="76">
        <f t="shared" si="2"/>
        <v>1380</v>
      </c>
      <c r="O17" s="76">
        <f t="shared" si="2"/>
        <v>13366</v>
      </c>
      <c r="P17" s="170">
        <f t="shared" si="1"/>
        <v>19812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30"/>
      <c r="Q22" s="20"/>
    </row>
    <row r="23" spans="3:17" ht="49.5" customHeight="1">
      <c r="C23" s="101" t="s">
        <v>12</v>
      </c>
      <c r="D23" s="78"/>
      <c r="E23" s="78"/>
      <c r="F23" s="74">
        <v>1101</v>
      </c>
      <c r="G23" s="74">
        <v>1234</v>
      </c>
      <c r="H23" s="167">
        <f>SUM(F23:G23)</f>
        <v>2335</v>
      </c>
      <c r="I23" s="92"/>
      <c r="J23" s="74">
        <v>3332</v>
      </c>
      <c r="K23" s="74">
        <v>2024</v>
      </c>
      <c r="L23" s="74">
        <v>1150</v>
      </c>
      <c r="M23" s="74">
        <v>825</v>
      </c>
      <c r="N23" s="74">
        <v>349</v>
      </c>
      <c r="O23" s="167">
        <f>SUM(I23:N23)</f>
        <v>7680</v>
      </c>
      <c r="P23" s="168">
        <f>H23+O23</f>
        <v>10015</v>
      </c>
      <c r="Q23" s="20"/>
    </row>
    <row r="24" spans="3:16" ht="49.5" customHeight="1">
      <c r="C24" s="105" t="s">
        <v>13</v>
      </c>
      <c r="D24" s="106"/>
      <c r="E24" s="106"/>
      <c r="F24" s="74">
        <v>8</v>
      </c>
      <c r="G24" s="74">
        <v>22</v>
      </c>
      <c r="H24" s="167">
        <f>SUM(F24:G24)</f>
        <v>30</v>
      </c>
      <c r="I24" s="92"/>
      <c r="J24" s="74">
        <v>55</v>
      </c>
      <c r="K24" s="74">
        <v>34</v>
      </c>
      <c r="L24" s="74">
        <v>19</v>
      </c>
      <c r="M24" s="74">
        <v>15</v>
      </c>
      <c r="N24" s="74">
        <v>11</v>
      </c>
      <c r="O24" s="167">
        <f>SUM(I24:N24)</f>
        <v>134</v>
      </c>
      <c r="P24" s="168">
        <f>H24+O24</f>
        <v>164</v>
      </c>
    </row>
    <row r="25" spans="3:16" ht="49.5" customHeight="1" thickBot="1">
      <c r="C25" s="107" t="s">
        <v>14</v>
      </c>
      <c r="D25" s="108"/>
      <c r="E25" s="108"/>
      <c r="F25" s="76">
        <f>SUM(F23:F24)</f>
        <v>1109</v>
      </c>
      <c r="G25" s="76">
        <f>SUM(G23:G24)</f>
        <v>1256</v>
      </c>
      <c r="H25" s="171">
        <f>SUM(F25:G25)</f>
        <v>2365</v>
      </c>
      <c r="I25" s="172"/>
      <c r="J25" s="76">
        <f aca="true" t="shared" si="3" ref="J25:O25">SUM(J23:J24)</f>
        <v>3387</v>
      </c>
      <c r="K25" s="76">
        <f t="shared" si="3"/>
        <v>2058</v>
      </c>
      <c r="L25" s="76">
        <f t="shared" si="3"/>
        <v>1169</v>
      </c>
      <c r="M25" s="76">
        <f t="shared" si="3"/>
        <v>840</v>
      </c>
      <c r="N25" s="76">
        <f t="shared" si="3"/>
        <v>360</v>
      </c>
      <c r="O25" s="171">
        <f t="shared" si="3"/>
        <v>7814</v>
      </c>
      <c r="P25" s="170">
        <f>H25+O25</f>
        <v>10179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30"/>
      <c r="Q30" s="20"/>
    </row>
    <row r="31" spans="3:17" ht="49.5" customHeight="1">
      <c r="C31" s="101" t="s">
        <v>12</v>
      </c>
      <c r="D31" s="78"/>
      <c r="E31" s="78"/>
      <c r="F31" s="74">
        <v>14</v>
      </c>
      <c r="G31" s="74">
        <v>13</v>
      </c>
      <c r="H31" s="167">
        <f>SUM(F31:G31)</f>
        <v>27</v>
      </c>
      <c r="I31" s="92"/>
      <c r="J31" s="74">
        <v>1038</v>
      </c>
      <c r="K31" s="74">
        <v>724</v>
      </c>
      <c r="L31" s="74">
        <v>543</v>
      </c>
      <c r="M31" s="74">
        <v>503</v>
      </c>
      <c r="N31" s="74">
        <v>266</v>
      </c>
      <c r="O31" s="167">
        <f>SUM(I31:N31)</f>
        <v>3074</v>
      </c>
      <c r="P31" s="168">
        <f>H31+O31</f>
        <v>3101</v>
      </c>
      <c r="Q31" s="20"/>
    </row>
    <row r="32" spans="3:16" ht="49.5" customHeight="1">
      <c r="C32" s="105" t="s">
        <v>13</v>
      </c>
      <c r="D32" s="106"/>
      <c r="E32" s="106"/>
      <c r="F32" s="74">
        <v>1</v>
      </c>
      <c r="G32" s="74">
        <v>0</v>
      </c>
      <c r="H32" s="167">
        <f>SUM(F32:G32)</f>
        <v>1</v>
      </c>
      <c r="I32" s="92"/>
      <c r="J32" s="74">
        <v>9</v>
      </c>
      <c r="K32" s="74">
        <v>6</v>
      </c>
      <c r="L32" s="74">
        <v>4</v>
      </c>
      <c r="M32" s="74">
        <v>2</v>
      </c>
      <c r="N32" s="74">
        <v>5</v>
      </c>
      <c r="O32" s="167">
        <f>SUM(I32:N32)</f>
        <v>26</v>
      </c>
      <c r="P32" s="168">
        <f>H32+O32</f>
        <v>27</v>
      </c>
    </row>
    <row r="33" spans="3:16" ht="49.5" customHeight="1" thickBot="1">
      <c r="C33" s="107" t="s">
        <v>14</v>
      </c>
      <c r="D33" s="108"/>
      <c r="E33" s="108"/>
      <c r="F33" s="76">
        <f>SUM(F31:F32)</f>
        <v>15</v>
      </c>
      <c r="G33" s="76">
        <f>SUM(G31:G32)</f>
        <v>13</v>
      </c>
      <c r="H33" s="171">
        <f>SUM(F33:G33)</f>
        <v>28</v>
      </c>
      <c r="I33" s="172"/>
      <c r="J33" s="76">
        <f>SUM(J31:J32)</f>
        <v>1047</v>
      </c>
      <c r="K33" s="76">
        <f>SUM(K31:K32)</f>
        <v>730</v>
      </c>
      <c r="L33" s="76">
        <f>SUM(L31:L32)</f>
        <v>547</v>
      </c>
      <c r="M33" s="76">
        <f>SUM(M31:M32)</f>
        <v>505</v>
      </c>
      <c r="N33" s="76">
        <f>SUM(N31:N32)</f>
        <v>271</v>
      </c>
      <c r="O33" s="171">
        <f>SUM(I33:N33)</f>
        <v>3100</v>
      </c>
      <c r="P33" s="170">
        <f>H33+O33</f>
        <v>3128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27"/>
      <c r="P38" s="20"/>
      <c r="Q38" s="20"/>
    </row>
    <row r="39" spans="3:17" ht="49.5" customHeight="1">
      <c r="C39" s="98" t="s">
        <v>17</v>
      </c>
      <c r="D39" s="70"/>
      <c r="E39" s="70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11</v>
      </c>
      <c r="K39" s="173">
        <f>SUM(K40:K41)</f>
        <v>207</v>
      </c>
      <c r="L39" s="173">
        <f>SUM(L40:L41)</f>
        <v>512</v>
      </c>
      <c r="M39" s="173">
        <f>SUM(M40:M41)</f>
        <v>338</v>
      </c>
      <c r="N39" s="174">
        <f aca="true" t="shared" si="5" ref="N39:N47">SUM(I39:M39)</f>
        <v>1072</v>
      </c>
      <c r="O39" s="176">
        <f>H39+N39</f>
        <v>1072</v>
      </c>
      <c r="P39" s="20"/>
      <c r="Q39" s="20"/>
    </row>
    <row r="40" spans="3:15" ht="49.5" customHeight="1">
      <c r="C40" s="105" t="s">
        <v>12</v>
      </c>
      <c r="D40" s="106"/>
      <c r="E40" s="106"/>
      <c r="F40" s="74">
        <v>0</v>
      </c>
      <c r="G40" s="74">
        <v>0</v>
      </c>
      <c r="H40" s="167">
        <f t="shared" si="4"/>
        <v>0</v>
      </c>
      <c r="I40" s="83">
        <v>4</v>
      </c>
      <c r="J40" s="74">
        <v>11</v>
      </c>
      <c r="K40" s="74">
        <v>206</v>
      </c>
      <c r="L40" s="74">
        <v>511</v>
      </c>
      <c r="M40" s="74">
        <v>337</v>
      </c>
      <c r="N40" s="167">
        <f>SUM(I40:M40)</f>
        <v>1069</v>
      </c>
      <c r="O40" s="168">
        <f aca="true" t="shared" si="6" ref="O40:O50">H40+N40</f>
        <v>1069</v>
      </c>
    </row>
    <row r="41" spans="3:15" ht="49.5" customHeight="1" thickBot="1">
      <c r="C41" s="107" t="s">
        <v>13</v>
      </c>
      <c r="D41" s="108"/>
      <c r="E41" s="108"/>
      <c r="F41" s="76">
        <v>0</v>
      </c>
      <c r="G41" s="76">
        <v>0</v>
      </c>
      <c r="H41" s="171">
        <f t="shared" si="4"/>
        <v>0</v>
      </c>
      <c r="I41" s="84">
        <v>0</v>
      </c>
      <c r="J41" s="76">
        <v>0</v>
      </c>
      <c r="K41" s="76">
        <v>1</v>
      </c>
      <c r="L41" s="76">
        <v>1</v>
      </c>
      <c r="M41" s="76">
        <v>1</v>
      </c>
      <c r="N41" s="171">
        <f t="shared" si="5"/>
        <v>3</v>
      </c>
      <c r="O41" s="170">
        <f t="shared" si="6"/>
        <v>3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160</v>
      </c>
      <c r="J42" s="173">
        <f>SUM(J43:J44)</f>
        <v>141</v>
      </c>
      <c r="K42" s="173">
        <f>SUM(K43:K44)</f>
        <v>177</v>
      </c>
      <c r="L42" s="173">
        <f>SUM(L43:L44)</f>
        <v>205</v>
      </c>
      <c r="M42" s="173">
        <f>SUM(M43:M44)</f>
        <v>107</v>
      </c>
      <c r="N42" s="167">
        <f t="shared" si="5"/>
        <v>790</v>
      </c>
      <c r="O42" s="176">
        <f t="shared" si="6"/>
        <v>790</v>
      </c>
    </row>
    <row r="43" spans="3:15" ht="49.5" customHeight="1">
      <c r="C43" s="105" t="s">
        <v>12</v>
      </c>
      <c r="D43" s="106"/>
      <c r="E43" s="106"/>
      <c r="F43" s="74">
        <v>0</v>
      </c>
      <c r="G43" s="74">
        <v>0</v>
      </c>
      <c r="H43" s="167">
        <f t="shared" si="4"/>
        <v>0</v>
      </c>
      <c r="I43" s="83">
        <v>159</v>
      </c>
      <c r="J43" s="74">
        <v>140</v>
      </c>
      <c r="K43" s="74">
        <v>173</v>
      </c>
      <c r="L43" s="74">
        <v>197</v>
      </c>
      <c r="M43" s="74">
        <v>106</v>
      </c>
      <c r="N43" s="167">
        <f t="shared" si="5"/>
        <v>775</v>
      </c>
      <c r="O43" s="168">
        <f t="shared" si="6"/>
        <v>775</v>
      </c>
    </row>
    <row r="44" spans="3:15" ht="49.5" customHeight="1" thickBot="1">
      <c r="C44" s="107" t="s">
        <v>13</v>
      </c>
      <c r="D44" s="108"/>
      <c r="E44" s="108"/>
      <c r="F44" s="76">
        <v>0</v>
      </c>
      <c r="G44" s="76">
        <v>0</v>
      </c>
      <c r="H44" s="171">
        <f t="shared" si="4"/>
        <v>0</v>
      </c>
      <c r="I44" s="84">
        <v>1</v>
      </c>
      <c r="J44" s="76">
        <v>1</v>
      </c>
      <c r="K44" s="76">
        <v>4</v>
      </c>
      <c r="L44" s="76">
        <v>8</v>
      </c>
      <c r="M44" s="76">
        <v>1</v>
      </c>
      <c r="N44" s="171">
        <f t="shared" si="5"/>
        <v>15</v>
      </c>
      <c r="O44" s="170">
        <f t="shared" si="6"/>
        <v>15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9</v>
      </c>
      <c r="L45" s="173">
        <f>SUM(L46:L47)</f>
        <v>29</v>
      </c>
      <c r="M45" s="173">
        <f>SUM(M46:M47)</f>
        <v>20</v>
      </c>
      <c r="N45" s="174">
        <f>SUM(I45:M45)</f>
        <v>59</v>
      </c>
      <c r="O45" s="176">
        <f t="shared" si="6"/>
        <v>59</v>
      </c>
    </row>
    <row r="46" spans="3:15" ht="49.5" customHeight="1">
      <c r="C46" s="105" t="s">
        <v>12</v>
      </c>
      <c r="D46" s="106"/>
      <c r="E46" s="106"/>
      <c r="F46" s="74">
        <v>0</v>
      </c>
      <c r="G46" s="74">
        <v>0</v>
      </c>
      <c r="H46" s="167">
        <f t="shared" si="4"/>
        <v>0</v>
      </c>
      <c r="I46" s="83">
        <v>0</v>
      </c>
      <c r="J46" s="74">
        <v>1</v>
      </c>
      <c r="K46" s="74">
        <v>9</v>
      </c>
      <c r="L46" s="74">
        <v>29</v>
      </c>
      <c r="M46" s="74">
        <v>19</v>
      </c>
      <c r="N46" s="167">
        <f t="shared" si="5"/>
        <v>58</v>
      </c>
      <c r="O46" s="168">
        <f>H46+N46</f>
        <v>58</v>
      </c>
    </row>
    <row r="47" spans="3:15" ht="49.5" customHeight="1" thickBot="1">
      <c r="C47" s="107" t="s">
        <v>13</v>
      </c>
      <c r="D47" s="108"/>
      <c r="E47" s="108"/>
      <c r="F47" s="76">
        <v>0</v>
      </c>
      <c r="G47" s="76">
        <v>0</v>
      </c>
      <c r="H47" s="171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1</v>
      </c>
      <c r="N47" s="171">
        <f t="shared" si="5"/>
        <v>1</v>
      </c>
      <c r="O47" s="170">
        <f t="shared" si="6"/>
        <v>1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15</v>
      </c>
      <c r="J48" s="173">
        <f>SUM(J49:J50)</f>
        <v>23</v>
      </c>
      <c r="K48" s="173">
        <f>SUM(K49:K50)</f>
        <v>43</v>
      </c>
      <c r="L48" s="173">
        <f>SUM(L49:L50)</f>
        <v>164</v>
      </c>
      <c r="M48" s="173">
        <f>SUM(M49:M50)</f>
        <v>90</v>
      </c>
      <c r="N48" s="174">
        <f>SUM(I48:M48)</f>
        <v>335</v>
      </c>
      <c r="O48" s="176">
        <f>H48+N48</f>
        <v>335</v>
      </c>
    </row>
    <row r="49" spans="3:15" ht="49.5" customHeight="1">
      <c r="C49" s="105" t="s">
        <v>12</v>
      </c>
      <c r="D49" s="106"/>
      <c r="E49" s="106"/>
      <c r="F49" s="74">
        <v>0</v>
      </c>
      <c r="G49" s="74">
        <v>0</v>
      </c>
      <c r="H49" s="167">
        <f t="shared" si="4"/>
        <v>0</v>
      </c>
      <c r="I49" s="83">
        <v>15</v>
      </c>
      <c r="J49" s="74">
        <v>23</v>
      </c>
      <c r="K49" s="74">
        <v>43</v>
      </c>
      <c r="L49" s="74">
        <v>162</v>
      </c>
      <c r="M49" s="74">
        <v>89</v>
      </c>
      <c r="N49" s="167">
        <f>SUM(I49:M49)</f>
        <v>332</v>
      </c>
      <c r="O49" s="168">
        <f t="shared" si="6"/>
        <v>332</v>
      </c>
    </row>
    <row r="50" spans="3:15" ht="49.5" customHeight="1" thickBot="1">
      <c r="C50" s="107" t="s">
        <v>13</v>
      </c>
      <c r="D50" s="108"/>
      <c r="E50" s="108"/>
      <c r="F50" s="76">
        <v>0</v>
      </c>
      <c r="G50" s="76">
        <v>0</v>
      </c>
      <c r="H50" s="171">
        <f t="shared" si="4"/>
        <v>0</v>
      </c>
      <c r="I50" s="84">
        <v>0</v>
      </c>
      <c r="J50" s="76">
        <v>0</v>
      </c>
      <c r="K50" s="76">
        <v>0</v>
      </c>
      <c r="L50" s="76">
        <v>2</v>
      </c>
      <c r="M50" s="76">
        <v>1</v>
      </c>
      <c r="N50" s="171">
        <f>SUM(I50:M50)</f>
        <v>3</v>
      </c>
      <c r="O50" s="170">
        <f t="shared" si="6"/>
        <v>3</v>
      </c>
    </row>
    <row r="51" spans="3:15" ht="49.5" customHeight="1" thickBot="1">
      <c r="C51" s="117" t="s">
        <v>14</v>
      </c>
      <c r="D51" s="118"/>
      <c r="E51" s="118"/>
      <c r="F51" s="90">
        <v>0</v>
      </c>
      <c r="G51" s="90">
        <v>0</v>
      </c>
      <c r="H51" s="177">
        <f t="shared" si="4"/>
        <v>0</v>
      </c>
      <c r="I51" s="91">
        <v>177</v>
      </c>
      <c r="J51" s="90">
        <v>176</v>
      </c>
      <c r="K51" s="90">
        <v>435</v>
      </c>
      <c r="L51" s="90">
        <v>909</v>
      </c>
      <c r="M51" s="90">
        <v>555</v>
      </c>
      <c r="N51" s="177">
        <f>SUM(I51:M51)</f>
        <v>2252</v>
      </c>
      <c r="O51" s="178">
        <f>H51+N51</f>
        <v>2252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pane ySplit="8" topLeftCell="A9" activePane="bottomLeft" state="frozen"/>
      <selection pane="topLeft" activeCell="B1" sqref="B1"/>
      <selection pane="bottomLeft"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2348</v>
      </c>
      <c r="G10" s="179">
        <f>SUM(G11,G17,G20,G25,G29,G30)</f>
        <v>2789</v>
      </c>
      <c r="H10" s="180">
        <f>SUM(F10:G10)</f>
        <v>5137</v>
      </c>
      <c r="I10" s="181"/>
      <c r="J10" s="179">
        <f>SUM(J11,J17,J20,J25,J29,J30)</f>
        <v>9266</v>
      </c>
      <c r="K10" s="179">
        <f>SUM(K11,K17,K20,K25,K29,K30)</f>
        <v>6358</v>
      </c>
      <c r="L10" s="179">
        <f>SUM(L11,L17,L20,L25,L29,L30)</f>
        <v>3685</v>
      </c>
      <c r="M10" s="179">
        <f>SUM(M11,M17,M20,M25,M29,M30)</f>
        <v>2741</v>
      </c>
      <c r="N10" s="179">
        <f>SUM(N11,N17,N20,N25,N29,N30)</f>
        <v>1221</v>
      </c>
      <c r="O10" s="180">
        <f>SUM(I10:N10)</f>
        <v>23271</v>
      </c>
      <c r="P10" s="182">
        <f>SUM(O10,H10)</f>
        <v>28408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159</v>
      </c>
      <c r="G11" s="183">
        <f>SUM(G12:G16)</f>
        <v>219</v>
      </c>
      <c r="H11" s="184">
        <f aca="true" t="shared" si="0" ref="H11:H74">SUM(F11:G11)</f>
        <v>378</v>
      </c>
      <c r="I11" s="185"/>
      <c r="J11" s="183">
        <f>SUM(J12:J16)</f>
        <v>2085</v>
      </c>
      <c r="K11" s="183">
        <f>SUM(K12:K16)</f>
        <v>1539</v>
      </c>
      <c r="L11" s="183">
        <f>SUM(L12:L16)</f>
        <v>889</v>
      </c>
      <c r="M11" s="183">
        <f>SUM(M12:M16)</f>
        <v>740</v>
      </c>
      <c r="N11" s="183">
        <f>SUM(N12:N16)</f>
        <v>417</v>
      </c>
      <c r="O11" s="184">
        <f aca="true" t="shared" si="1" ref="O11:O74">SUM(I11:N11)</f>
        <v>5670</v>
      </c>
      <c r="P11" s="186">
        <f aca="true" t="shared" si="2" ref="P11:P74">SUM(O11,H11)</f>
        <v>6048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93"/>
      <c r="J12" s="52">
        <v>1099</v>
      </c>
      <c r="K12" s="52">
        <v>635</v>
      </c>
      <c r="L12" s="52">
        <v>278</v>
      </c>
      <c r="M12" s="52">
        <v>192</v>
      </c>
      <c r="N12" s="52">
        <v>105</v>
      </c>
      <c r="O12" s="184">
        <f t="shared" si="1"/>
        <v>2309</v>
      </c>
      <c r="P12" s="186">
        <f t="shared" si="2"/>
        <v>2309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 t="shared" si="0"/>
        <v>1</v>
      </c>
      <c r="I13" s="93"/>
      <c r="J13" s="52">
        <v>6</v>
      </c>
      <c r="K13" s="52">
        <v>11</v>
      </c>
      <c r="L13" s="52">
        <v>25</v>
      </c>
      <c r="M13" s="52">
        <v>44</v>
      </c>
      <c r="N13" s="52">
        <v>47</v>
      </c>
      <c r="O13" s="184">
        <f t="shared" si="1"/>
        <v>133</v>
      </c>
      <c r="P13" s="186">
        <f t="shared" si="2"/>
        <v>134</v>
      </c>
    </row>
    <row r="14" spans="3:16" ht="30" customHeight="1">
      <c r="C14" s="28"/>
      <c r="D14" s="29"/>
      <c r="E14" s="31" t="s">
        <v>41</v>
      </c>
      <c r="F14" s="52">
        <v>61</v>
      </c>
      <c r="G14" s="52">
        <v>85</v>
      </c>
      <c r="H14" s="184">
        <f t="shared" si="0"/>
        <v>146</v>
      </c>
      <c r="I14" s="93"/>
      <c r="J14" s="52">
        <v>260</v>
      </c>
      <c r="K14" s="52">
        <v>179</v>
      </c>
      <c r="L14" s="52">
        <v>125</v>
      </c>
      <c r="M14" s="52">
        <v>131</v>
      </c>
      <c r="N14" s="52">
        <v>83</v>
      </c>
      <c r="O14" s="184">
        <f t="shared" si="1"/>
        <v>778</v>
      </c>
      <c r="P14" s="186">
        <f t="shared" si="2"/>
        <v>924</v>
      </c>
    </row>
    <row r="15" spans="3:16" ht="30" customHeight="1">
      <c r="C15" s="28"/>
      <c r="D15" s="29"/>
      <c r="E15" s="31" t="s">
        <v>42</v>
      </c>
      <c r="F15" s="52">
        <v>42</v>
      </c>
      <c r="G15" s="52">
        <v>71</v>
      </c>
      <c r="H15" s="184">
        <f t="shared" si="0"/>
        <v>113</v>
      </c>
      <c r="I15" s="93"/>
      <c r="J15" s="52">
        <v>124</v>
      </c>
      <c r="K15" s="52">
        <v>124</v>
      </c>
      <c r="L15" s="52">
        <v>85</v>
      </c>
      <c r="M15" s="52">
        <v>61</v>
      </c>
      <c r="N15" s="52">
        <v>29</v>
      </c>
      <c r="O15" s="184">
        <f t="shared" si="1"/>
        <v>423</v>
      </c>
      <c r="P15" s="186">
        <f t="shared" si="2"/>
        <v>536</v>
      </c>
    </row>
    <row r="16" spans="3:16" ht="30" customHeight="1">
      <c r="C16" s="28"/>
      <c r="D16" s="29"/>
      <c r="E16" s="31" t="s">
        <v>43</v>
      </c>
      <c r="F16" s="52">
        <v>56</v>
      </c>
      <c r="G16" s="52">
        <v>62</v>
      </c>
      <c r="H16" s="184">
        <f t="shared" si="0"/>
        <v>118</v>
      </c>
      <c r="I16" s="93"/>
      <c r="J16" s="52">
        <v>596</v>
      </c>
      <c r="K16" s="52">
        <v>590</v>
      </c>
      <c r="L16" s="52">
        <v>376</v>
      </c>
      <c r="M16" s="52">
        <v>312</v>
      </c>
      <c r="N16" s="52">
        <v>153</v>
      </c>
      <c r="O16" s="184">
        <f t="shared" si="1"/>
        <v>2027</v>
      </c>
      <c r="P16" s="186">
        <f t="shared" si="2"/>
        <v>2145</v>
      </c>
    </row>
    <row r="17" spans="3:16" ht="30" customHeight="1">
      <c r="C17" s="28"/>
      <c r="D17" s="32" t="s">
        <v>44</v>
      </c>
      <c r="E17" s="33"/>
      <c r="F17" s="183">
        <f>SUM(F18:F19)</f>
        <v>296</v>
      </c>
      <c r="G17" s="183">
        <f>SUM(G18:G19)</f>
        <v>295</v>
      </c>
      <c r="H17" s="184">
        <f t="shared" si="0"/>
        <v>591</v>
      </c>
      <c r="I17" s="185"/>
      <c r="J17" s="183">
        <f>SUM(J18:J19)</f>
        <v>2096</v>
      </c>
      <c r="K17" s="183">
        <f>SUM(K18:K19)</f>
        <v>1245</v>
      </c>
      <c r="L17" s="183">
        <f>SUM(L18:L19)</f>
        <v>635</v>
      </c>
      <c r="M17" s="183">
        <f>SUM(M18:M19)</f>
        <v>446</v>
      </c>
      <c r="N17" s="183">
        <f>SUM(N18:N19)</f>
        <v>137</v>
      </c>
      <c r="O17" s="184">
        <f t="shared" si="1"/>
        <v>4559</v>
      </c>
      <c r="P17" s="186">
        <f t="shared" si="2"/>
        <v>5150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-12</v>
      </c>
      <c r="H18" s="184">
        <f t="shared" si="0"/>
        <v>-12</v>
      </c>
      <c r="I18" s="93"/>
      <c r="J18" s="52">
        <v>1578</v>
      </c>
      <c r="K18" s="52">
        <v>915</v>
      </c>
      <c r="L18" s="52">
        <v>492</v>
      </c>
      <c r="M18" s="52">
        <v>366</v>
      </c>
      <c r="N18" s="52">
        <v>118</v>
      </c>
      <c r="O18" s="184">
        <f t="shared" si="1"/>
        <v>3469</v>
      </c>
      <c r="P18" s="186">
        <f t="shared" si="2"/>
        <v>3457</v>
      </c>
    </row>
    <row r="19" spans="3:16" ht="30" customHeight="1">
      <c r="C19" s="28"/>
      <c r="D19" s="29"/>
      <c r="E19" s="31" t="s">
        <v>46</v>
      </c>
      <c r="F19" s="52">
        <v>296</v>
      </c>
      <c r="G19" s="52">
        <v>307</v>
      </c>
      <c r="H19" s="184">
        <f t="shared" si="0"/>
        <v>603</v>
      </c>
      <c r="I19" s="93"/>
      <c r="J19" s="52">
        <v>518</v>
      </c>
      <c r="K19" s="52">
        <v>330</v>
      </c>
      <c r="L19" s="52">
        <v>143</v>
      </c>
      <c r="M19" s="52">
        <v>80</v>
      </c>
      <c r="N19" s="52">
        <v>19</v>
      </c>
      <c r="O19" s="184">
        <f t="shared" si="1"/>
        <v>1090</v>
      </c>
      <c r="P19" s="186">
        <f t="shared" si="2"/>
        <v>1693</v>
      </c>
    </row>
    <row r="20" spans="3:16" ht="30" customHeight="1">
      <c r="C20" s="28"/>
      <c r="D20" s="32" t="s">
        <v>47</v>
      </c>
      <c r="E20" s="33"/>
      <c r="F20" s="183">
        <f>SUM(F21:F24)</f>
        <v>3</v>
      </c>
      <c r="G20" s="183">
        <f>SUM(G21:G24)</f>
        <v>13</v>
      </c>
      <c r="H20" s="184">
        <f t="shared" si="0"/>
        <v>16</v>
      </c>
      <c r="I20" s="185"/>
      <c r="J20" s="183">
        <f>SUM(J21:J24)</f>
        <v>138</v>
      </c>
      <c r="K20" s="183">
        <f>SUM(K21:K24)</f>
        <v>105</v>
      </c>
      <c r="L20" s="183">
        <f>SUM(L21:L24)</f>
        <v>164</v>
      </c>
      <c r="M20" s="183">
        <f>SUM(M21:M24)</f>
        <v>153</v>
      </c>
      <c r="N20" s="183">
        <f>SUM(N21:N24)</f>
        <v>69</v>
      </c>
      <c r="O20" s="184">
        <f t="shared" si="1"/>
        <v>629</v>
      </c>
      <c r="P20" s="186">
        <f t="shared" si="2"/>
        <v>645</v>
      </c>
    </row>
    <row r="21" spans="3:16" ht="30" customHeight="1">
      <c r="C21" s="28"/>
      <c r="D21" s="29"/>
      <c r="E21" s="31" t="s">
        <v>48</v>
      </c>
      <c r="F21" s="52">
        <v>2</v>
      </c>
      <c r="G21" s="52">
        <v>9</v>
      </c>
      <c r="H21" s="184">
        <f t="shared" si="0"/>
        <v>11</v>
      </c>
      <c r="I21" s="93"/>
      <c r="J21" s="52">
        <v>112</v>
      </c>
      <c r="K21" s="52">
        <v>79</v>
      </c>
      <c r="L21" s="52">
        <v>149</v>
      </c>
      <c r="M21" s="52">
        <v>135</v>
      </c>
      <c r="N21" s="52">
        <v>68</v>
      </c>
      <c r="O21" s="184">
        <f t="shared" si="1"/>
        <v>543</v>
      </c>
      <c r="P21" s="186">
        <f t="shared" si="2"/>
        <v>554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4</v>
      </c>
      <c r="H22" s="184">
        <f t="shared" si="0"/>
        <v>5</v>
      </c>
      <c r="I22" s="93"/>
      <c r="J22" s="52">
        <v>26</v>
      </c>
      <c r="K22" s="52">
        <v>26</v>
      </c>
      <c r="L22" s="52">
        <v>15</v>
      </c>
      <c r="M22" s="52">
        <v>18</v>
      </c>
      <c r="N22" s="52">
        <v>1</v>
      </c>
      <c r="O22" s="184">
        <f t="shared" si="1"/>
        <v>86</v>
      </c>
      <c r="P22" s="186">
        <f t="shared" si="2"/>
        <v>91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831</v>
      </c>
      <c r="G25" s="183">
        <f>SUM(G26:G28)</f>
        <v>1027</v>
      </c>
      <c r="H25" s="184">
        <f t="shared" si="0"/>
        <v>1858</v>
      </c>
      <c r="I25" s="185"/>
      <c r="J25" s="183">
        <f>SUM(J26:J28)</f>
        <v>1631</v>
      </c>
      <c r="K25" s="183">
        <f>SUM(K26:K28)</f>
        <v>1478</v>
      </c>
      <c r="L25" s="183">
        <f>SUM(L26:L28)</f>
        <v>889</v>
      </c>
      <c r="M25" s="183">
        <f>SUM(M26:M28)</f>
        <v>600</v>
      </c>
      <c r="N25" s="183">
        <f>SUM(N26:N28)</f>
        <v>258</v>
      </c>
      <c r="O25" s="184">
        <f t="shared" si="1"/>
        <v>4856</v>
      </c>
      <c r="P25" s="186">
        <f t="shared" si="2"/>
        <v>6714</v>
      </c>
    </row>
    <row r="26" spans="3:16" ht="30" customHeight="1">
      <c r="C26" s="28"/>
      <c r="D26" s="29"/>
      <c r="E26" s="34" t="s">
        <v>52</v>
      </c>
      <c r="F26" s="52">
        <v>777</v>
      </c>
      <c r="G26" s="52">
        <v>997</v>
      </c>
      <c r="H26" s="184">
        <f t="shared" si="0"/>
        <v>1774</v>
      </c>
      <c r="I26" s="93"/>
      <c r="J26" s="52">
        <v>1580</v>
      </c>
      <c r="K26" s="52">
        <v>1451</v>
      </c>
      <c r="L26" s="52">
        <v>867</v>
      </c>
      <c r="M26" s="52">
        <v>587</v>
      </c>
      <c r="N26" s="52">
        <v>253</v>
      </c>
      <c r="O26" s="184">
        <f t="shared" si="1"/>
        <v>4738</v>
      </c>
      <c r="P26" s="186">
        <f t="shared" si="2"/>
        <v>6512</v>
      </c>
    </row>
    <row r="27" spans="3:16" ht="30" customHeight="1">
      <c r="C27" s="28"/>
      <c r="D27" s="29"/>
      <c r="E27" s="34" t="s">
        <v>53</v>
      </c>
      <c r="F27" s="52">
        <v>17</v>
      </c>
      <c r="G27" s="52">
        <v>13</v>
      </c>
      <c r="H27" s="184">
        <f t="shared" si="0"/>
        <v>30</v>
      </c>
      <c r="I27" s="93"/>
      <c r="J27" s="52">
        <v>24</v>
      </c>
      <c r="K27" s="52">
        <v>14</v>
      </c>
      <c r="L27" s="52">
        <v>10</v>
      </c>
      <c r="M27" s="52">
        <v>6</v>
      </c>
      <c r="N27" s="52">
        <v>4</v>
      </c>
      <c r="O27" s="184">
        <f t="shared" si="1"/>
        <v>58</v>
      </c>
      <c r="P27" s="186">
        <f t="shared" si="2"/>
        <v>88</v>
      </c>
    </row>
    <row r="28" spans="3:16" ht="30" customHeight="1">
      <c r="C28" s="28"/>
      <c r="D28" s="29"/>
      <c r="E28" s="34" t="s">
        <v>54</v>
      </c>
      <c r="F28" s="52">
        <v>37</v>
      </c>
      <c r="G28" s="52">
        <v>17</v>
      </c>
      <c r="H28" s="184">
        <f t="shared" si="0"/>
        <v>54</v>
      </c>
      <c r="I28" s="93"/>
      <c r="J28" s="52">
        <v>27</v>
      </c>
      <c r="K28" s="52">
        <v>13</v>
      </c>
      <c r="L28" s="52">
        <v>12</v>
      </c>
      <c r="M28" s="52">
        <v>7</v>
      </c>
      <c r="N28" s="52">
        <v>1</v>
      </c>
      <c r="O28" s="184">
        <f t="shared" si="1"/>
        <v>60</v>
      </c>
      <c r="P28" s="186">
        <f t="shared" si="2"/>
        <v>114</v>
      </c>
    </row>
    <row r="29" spans="3:16" ht="30" customHeight="1">
      <c r="C29" s="28"/>
      <c r="D29" s="36" t="s">
        <v>55</v>
      </c>
      <c r="E29" s="37"/>
      <c r="F29" s="52">
        <v>20</v>
      </c>
      <c r="G29" s="52">
        <v>17</v>
      </c>
      <c r="H29" s="184">
        <f t="shared" si="0"/>
        <v>37</v>
      </c>
      <c r="I29" s="93"/>
      <c r="J29" s="52">
        <v>82</v>
      </c>
      <c r="K29" s="52">
        <v>72</v>
      </c>
      <c r="L29" s="52">
        <v>44</v>
      </c>
      <c r="M29" s="52">
        <v>48</v>
      </c>
      <c r="N29" s="52">
        <v>24</v>
      </c>
      <c r="O29" s="184">
        <f t="shared" si="1"/>
        <v>270</v>
      </c>
      <c r="P29" s="186">
        <f t="shared" si="2"/>
        <v>307</v>
      </c>
    </row>
    <row r="30" spans="3:16" ht="30" customHeight="1" thickBot="1">
      <c r="C30" s="38"/>
      <c r="D30" s="39" t="s">
        <v>56</v>
      </c>
      <c r="E30" s="40"/>
      <c r="F30" s="54">
        <v>1039</v>
      </c>
      <c r="G30" s="54">
        <v>1218</v>
      </c>
      <c r="H30" s="187">
        <f t="shared" si="0"/>
        <v>2257</v>
      </c>
      <c r="I30" s="94"/>
      <c r="J30" s="54">
        <v>3234</v>
      </c>
      <c r="K30" s="54">
        <v>1919</v>
      </c>
      <c r="L30" s="54">
        <v>1064</v>
      </c>
      <c r="M30" s="54">
        <v>754</v>
      </c>
      <c r="N30" s="54">
        <v>316</v>
      </c>
      <c r="O30" s="187">
        <f t="shared" si="1"/>
        <v>7287</v>
      </c>
      <c r="P30" s="188">
        <f t="shared" si="2"/>
        <v>9544</v>
      </c>
    </row>
    <row r="31" spans="3:16" ht="30" customHeight="1">
      <c r="C31" s="25" t="s">
        <v>57</v>
      </c>
      <c r="D31" s="41"/>
      <c r="E31" s="42"/>
      <c r="F31" s="179">
        <f>SUM(F32:F40)</f>
        <v>15</v>
      </c>
      <c r="G31" s="179">
        <f>SUM(G32:G40)</f>
        <v>14</v>
      </c>
      <c r="H31" s="180">
        <f t="shared" si="0"/>
        <v>29</v>
      </c>
      <c r="I31" s="181"/>
      <c r="J31" s="179">
        <f>SUM(J32:J40)</f>
        <v>1133</v>
      </c>
      <c r="K31" s="179">
        <f>SUM(K32:K40)</f>
        <v>836</v>
      </c>
      <c r="L31" s="179">
        <f>SUM(L32:L40)</f>
        <v>609</v>
      </c>
      <c r="M31" s="179">
        <f>SUM(M32:M40)</f>
        <v>533</v>
      </c>
      <c r="N31" s="179">
        <f>SUM(N32:N40)</f>
        <v>286</v>
      </c>
      <c r="O31" s="180">
        <f t="shared" si="1"/>
        <v>3397</v>
      </c>
      <c r="P31" s="182">
        <f t="shared" si="2"/>
        <v>3426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100</v>
      </c>
      <c r="K32" s="55">
        <v>146</v>
      </c>
      <c r="L32" s="55">
        <v>99</v>
      </c>
      <c r="M32" s="55">
        <v>65</v>
      </c>
      <c r="N32" s="55">
        <v>16</v>
      </c>
      <c r="O32" s="189">
        <f t="shared" si="1"/>
        <v>426</v>
      </c>
      <c r="P32" s="190">
        <f t="shared" si="2"/>
        <v>426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768</v>
      </c>
      <c r="K34" s="52">
        <v>469</v>
      </c>
      <c r="L34" s="52">
        <v>220</v>
      </c>
      <c r="M34" s="52">
        <v>93</v>
      </c>
      <c r="N34" s="52">
        <v>35</v>
      </c>
      <c r="O34" s="184">
        <f t="shared" si="1"/>
        <v>1585</v>
      </c>
      <c r="P34" s="186">
        <f t="shared" si="2"/>
        <v>1585</v>
      </c>
    </row>
    <row r="35" spans="3:16" ht="30" customHeight="1">
      <c r="C35" s="28"/>
      <c r="D35" s="36" t="s">
        <v>60</v>
      </c>
      <c r="E35" s="37"/>
      <c r="F35" s="52">
        <v>1</v>
      </c>
      <c r="G35" s="52">
        <v>2</v>
      </c>
      <c r="H35" s="183">
        <f t="shared" si="0"/>
        <v>3</v>
      </c>
      <c r="I35" s="93"/>
      <c r="J35" s="52">
        <v>41</v>
      </c>
      <c r="K35" s="52">
        <v>29</v>
      </c>
      <c r="L35" s="52">
        <v>46</v>
      </c>
      <c r="M35" s="52">
        <v>21</v>
      </c>
      <c r="N35" s="52">
        <v>20</v>
      </c>
      <c r="O35" s="184">
        <f t="shared" si="1"/>
        <v>157</v>
      </c>
      <c r="P35" s="186">
        <f t="shared" si="2"/>
        <v>160</v>
      </c>
    </row>
    <row r="36" spans="3:16" ht="30" customHeight="1">
      <c r="C36" s="28"/>
      <c r="D36" s="36" t="s">
        <v>61</v>
      </c>
      <c r="E36" s="37"/>
      <c r="F36" s="52">
        <v>14</v>
      </c>
      <c r="G36" s="52">
        <v>11</v>
      </c>
      <c r="H36" s="183">
        <f t="shared" si="0"/>
        <v>25</v>
      </c>
      <c r="I36" s="93"/>
      <c r="J36" s="52">
        <v>104</v>
      </c>
      <c r="K36" s="52">
        <v>62</v>
      </c>
      <c r="L36" s="52">
        <v>57</v>
      </c>
      <c r="M36" s="52">
        <v>32</v>
      </c>
      <c r="N36" s="52">
        <v>9</v>
      </c>
      <c r="O36" s="184">
        <f t="shared" si="1"/>
        <v>264</v>
      </c>
      <c r="P36" s="186">
        <f t="shared" si="2"/>
        <v>289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115</v>
      </c>
      <c r="K37" s="52">
        <v>118</v>
      </c>
      <c r="L37" s="52">
        <v>94</v>
      </c>
      <c r="M37" s="52">
        <v>64</v>
      </c>
      <c r="N37" s="52">
        <v>22</v>
      </c>
      <c r="O37" s="184">
        <f t="shared" si="1"/>
        <v>413</v>
      </c>
      <c r="P37" s="186">
        <f t="shared" si="2"/>
        <v>414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87</v>
      </c>
      <c r="M39" s="52">
        <v>251</v>
      </c>
      <c r="N39" s="52">
        <v>181</v>
      </c>
      <c r="O39" s="184">
        <f t="shared" si="1"/>
        <v>525</v>
      </c>
      <c r="P39" s="186">
        <f t="shared" si="2"/>
        <v>525</v>
      </c>
    </row>
    <row r="40" spans="3:16" ht="30" customHeight="1" thickBot="1">
      <c r="C40" s="38"/>
      <c r="D40" s="160" t="s">
        <v>65</v>
      </c>
      <c r="E40" s="161"/>
      <c r="F40" s="56">
        <v>0</v>
      </c>
      <c r="G40" s="56">
        <v>0</v>
      </c>
      <c r="H40" s="191">
        <f t="shared" si="0"/>
        <v>0</v>
      </c>
      <c r="I40" s="57"/>
      <c r="J40" s="56">
        <v>3</v>
      </c>
      <c r="K40" s="56">
        <v>7</v>
      </c>
      <c r="L40" s="56">
        <v>6</v>
      </c>
      <c r="M40" s="56">
        <v>7</v>
      </c>
      <c r="N40" s="56">
        <v>3</v>
      </c>
      <c r="O40" s="191">
        <f t="shared" si="1"/>
        <v>26</v>
      </c>
      <c r="P40" s="192">
        <f t="shared" si="2"/>
        <v>26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182</v>
      </c>
      <c r="K41" s="179">
        <f>SUM(K42:K45)</f>
        <v>177</v>
      </c>
      <c r="L41" s="179">
        <f>SUM(L42:L45)</f>
        <v>437</v>
      </c>
      <c r="M41" s="179">
        <f>SUM(M42:M45)</f>
        <v>922</v>
      </c>
      <c r="N41" s="179">
        <f>SUM(N42:N45)</f>
        <v>559</v>
      </c>
      <c r="O41" s="180">
        <f t="shared" si="1"/>
        <v>2277</v>
      </c>
      <c r="P41" s="182">
        <f t="shared" si="2"/>
        <v>2277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11</v>
      </c>
      <c r="L42" s="52">
        <v>209</v>
      </c>
      <c r="M42" s="52">
        <v>516</v>
      </c>
      <c r="N42" s="52">
        <v>343</v>
      </c>
      <c r="O42" s="194">
        <f t="shared" si="1"/>
        <v>1083</v>
      </c>
      <c r="P42" s="186">
        <f t="shared" si="2"/>
        <v>1083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163</v>
      </c>
      <c r="K43" s="52">
        <v>141</v>
      </c>
      <c r="L43" s="52">
        <v>176</v>
      </c>
      <c r="M43" s="52">
        <v>208</v>
      </c>
      <c r="N43" s="52">
        <v>108</v>
      </c>
      <c r="O43" s="194">
        <f t="shared" si="1"/>
        <v>796</v>
      </c>
      <c r="P43" s="186">
        <f t="shared" si="2"/>
        <v>796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9</v>
      </c>
      <c r="M44" s="52">
        <v>29</v>
      </c>
      <c r="N44" s="52">
        <v>20</v>
      </c>
      <c r="O44" s="194">
        <f t="shared" si="1"/>
        <v>59</v>
      </c>
      <c r="P44" s="186">
        <f t="shared" si="2"/>
        <v>59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15</v>
      </c>
      <c r="K45" s="54">
        <v>24</v>
      </c>
      <c r="L45" s="54">
        <v>43</v>
      </c>
      <c r="M45" s="54">
        <v>169</v>
      </c>
      <c r="N45" s="54">
        <v>88</v>
      </c>
      <c r="O45" s="196">
        <f t="shared" si="1"/>
        <v>339</v>
      </c>
      <c r="P45" s="188">
        <f t="shared" si="2"/>
        <v>339</v>
      </c>
    </row>
    <row r="46" spans="3:16" ht="30" customHeight="1" thickBot="1">
      <c r="C46" s="162" t="s">
        <v>70</v>
      </c>
      <c r="D46" s="163"/>
      <c r="E46" s="164"/>
      <c r="F46" s="197">
        <f>SUM(F10,F31,F41)</f>
        <v>2363</v>
      </c>
      <c r="G46" s="197">
        <f>SUM(G10,G31,G41)</f>
        <v>2803</v>
      </c>
      <c r="H46" s="198">
        <f t="shared" si="0"/>
        <v>5166</v>
      </c>
      <c r="I46" s="199"/>
      <c r="J46" s="197">
        <f>SUM(J10,J31,J41)</f>
        <v>10581</v>
      </c>
      <c r="K46" s="197">
        <f>SUM(K10,K31,K41)</f>
        <v>7371</v>
      </c>
      <c r="L46" s="197">
        <f>SUM(L10,L31,L41)</f>
        <v>4731</v>
      </c>
      <c r="M46" s="197">
        <f>SUM(M10,M31,M41)</f>
        <v>4196</v>
      </c>
      <c r="N46" s="197">
        <f>SUM(N10,N31,N41)</f>
        <v>2066</v>
      </c>
      <c r="O46" s="198">
        <f t="shared" si="1"/>
        <v>28945</v>
      </c>
      <c r="P46" s="200">
        <f t="shared" si="2"/>
        <v>34111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2074586</v>
      </c>
      <c r="G48" s="179">
        <f>SUM(G49,G55,G58,G63,G67,G68)</f>
        <v>3420073</v>
      </c>
      <c r="H48" s="180">
        <f t="shared" si="0"/>
        <v>5494659</v>
      </c>
      <c r="I48" s="181"/>
      <c r="J48" s="179">
        <f>SUM(J49,J55,J58,J63,J67,J68)</f>
        <v>27720158</v>
      </c>
      <c r="K48" s="179">
        <f>SUM(K49,K55,K58,K63,K67,K68)</f>
        <v>21794412</v>
      </c>
      <c r="L48" s="179">
        <f>SUM(L49,L55,L58,L63,L67,L68)</f>
        <v>17321118</v>
      </c>
      <c r="M48" s="179">
        <f>SUM(M49,M55,M58,M63,M67,M68)</f>
        <v>15882403</v>
      </c>
      <c r="N48" s="179">
        <f>SUM(N49,N55,N58,N63,N67,N68)</f>
        <v>8171556</v>
      </c>
      <c r="O48" s="180">
        <f t="shared" si="1"/>
        <v>90889647</v>
      </c>
      <c r="P48" s="182">
        <f t="shared" si="2"/>
        <v>96384306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318506</v>
      </c>
      <c r="G49" s="183">
        <f>SUM(G50:G54)</f>
        <v>653105</v>
      </c>
      <c r="H49" s="184">
        <f t="shared" si="0"/>
        <v>971611</v>
      </c>
      <c r="I49" s="185"/>
      <c r="J49" s="183">
        <f>SUM(J50:J54)</f>
        <v>5700162</v>
      </c>
      <c r="K49" s="183">
        <f>SUM(K50:K54)</f>
        <v>4428601</v>
      </c>
      <c r="L49" s="183">
        <f>SUM(L50:L54)</f>
        <v>3269047</v>
      </c>
      <c r="M49" s="183">
        <f>SUM(M50:M54)</f>
        <v>3453451</v>
      </c>
      <c r="N49" s="183">
        <f>SUM(N50:N54)</f>
        <v>2502762</v>
      </c>
      <c r="O49" s="184">
        <f t="shared" si="1"/>
        <v>19354023</v>
      </c>
      <c r="P49" s="186">
        <f t="shared" si="2"/>
        <v>20325634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3610338</v>
      </c>
      <c r="K50" s="52">
        <v>2479010</v>
      </c>
      <c r="L50" s="52">
        <v>1872420</v>
      </c>
      <c r="M50" s="52">
        <v>1890221</v>
      </c>
      <c r="N50" s="52">
        <v>1427774</v>
      </c>
      <c r="O50" s="194">
        <f t="shared" si="1"/>
        <v>11279763</v>
      </c>
      <c r="P50" s="186">
        <f t="shared" si="2"/>
        <v>11279763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3660</v>
      </c>
      <c r="H51" s="184">
        <f t="shared" si="0"/>
        <v>3660</v>
      </c>
      <c r="I51" s="93"/>
      <c r="J51" s="52">
        <v>30282</v>
      </c>
      <c r="K51" s="52">
        <v>58218</v>
      </c>
      <c r="L51" s="52">
        <v>156968</v>
      </c>
      <c r="M51" s="52">
        <v>338870</v>
      </c>
      <c r="N51" s="52">
        <v>330397</v>
      </c>
      <c r="O51" s="194">
        <f t="shared" si="1"/>
        <v>914735</v>
      </c>
      <c r="P51" s="186">
        <f t="shared" si="2"/>
        <v>918395</v>
      </c>
    </row>
    <row r="52" spans="3:16" ht="30" customHeight="1">
      <c r="C52" s="28"/>
      <c r="D52" s="29"/>
      <c r="E52" s="31" t="s">
        <v>41</v>
      </c>
      <c r="F52" s="52">
        <v>145561</v>
      </c>
      <c r="G52" s="52">
        <v>308940</v>
      </c>
      <c r="H52" s="184">
        <f t="shared" si="0"/>
        <v>454501</v>
      </c>
      <c r="I52" s="93"/>
      <c r="J52" s="52">
        <v>986711</v>
      </c>
      <c r="K52" s="52">
        <v>844206</v>
      </c>
      <c r="L52" s="52">
        <v>593769</v>
      </c>
      <c r="M52" s="52">
        <v>695093</v>
      </c>
      <c r="N52" s="52">
        <v>488905</v>
      </c>
      <c r="O52" s="194">
        <f t="shared" si="1"/>
        <v>3608684</v>
      </c>
      <c r="P52" s="186">
        <f t="shared" si="2"/>
        <v>4063185</v>
      </c>
    </row>
    <row r="53" spans="3:16" ht="30" customHeight="1">
      <c r="C53" s="28"/>
      <c r="D53" s="29"/>
      <c r="E53" s="31" t="s">
        <v>42</v>
      </c>
      <c r="F53" s="52">
        <v>124905</v>
      </c>
      <c r="G53" s="52">
        <v>283717</v>
      </c>
      <c r="H53" s="184">
        <f t="shared" si="0"/>
        <v>408622</v>
      </c>
      <c r="I53" s="93"/>
      <c r="J53" s="52">
        <v>549854</v>
      </c>
      <c r="K53" s="52">
        <v>578968</v>
      </c>
      <c r="L53" s="52">
        <v>339890</v>
      </c>
      <c r="M53" s="52">
        <v>276942</v>
      </c>
      <c r="N53" s="52">
        <v>133057</v>
      </c>
      <c r="O53" s="194">
        <f t="shared" si="1"/>
        <v>1878711</v>
      </c>
      <c r="P53" s="186">
        <f t="shared" si="2"/>
        <v>2287333</v>
      </c>
    </row>
    <row r="54" spans="3:16" ht="30" customHeight="1">
      <c r="C54" s="28"/>
      <c r="D54" s="29"/>
      <c r="E54" s="31" t="s">
        <v>43</v>
      </c>
      <c r="F54" s="52">
        <v>48040</v>
      </c>
      <c r="G54" s="52">
        <v>56788</v>
      </c>
      <c r="H54" s="184">
        <f t="shared" si="0"/>
        <v>104828</v>
      </c>
      <c r="I54" s="93"/>
      <c r="J54" s="52">
        <v>522977</v>
      </c>
      <c r="K54" s="52">
        <v>468199</v>
      </c>
      <c r="L54" s="52">
        <v>306000</v>
      </c>
      <c r="M54" s="52">
        <v>252325</v>
      </c>
      <c r="N54" s="52">
        <v>122629</v>
      </c>
      <c r="O54" s="194">
        <f t="shared" si="1"/>
        <v>1672130</v>
      </c>
      <c r="P54" s="186">
        <f t="shared" si="2"/>
        <v>1776958</v>
      </c>
    </row>
    <row r="55" spans="3:16" ht="30" customHeight="1">
      <c r="C55" s="28"/>
      <c r="D55" s="32" t="s">
        <v>44</v>
      </c>
      <c r="E55" s="33"/>
      <c r="F55" s="183">
        <f>SUM(F56:F57)</f>
        <v>716853</v>
      </c>
      <c r="G55" s="183">
        <f>SUM(G56:G57)</f>
        <v>1329527</v>
      </c>
      <c r="H55" s="184">
        <f t="shared" si="0"/>
        <v>2046380</v>
      </c>
      <c r="I55" s="185"/>
      <c r="J55" s="183">
        <f>SUM(J56:J57)</f>
        <v>14170475</v>
      </c>
      <c r="K55" s="183">
        <f>SUM(K56:K57)</f>
        <v>10562943</v>
      </c>
      <c r="L55" s="183">
        <f>SUM(L56:L57)</f>
        <v>7310631</v>
      </c>
      <c r="M55" s="183">
        <f>SUM(M56:M57)</f>
        <v>6102739</v>
      </c>
      <c r="N55" s="183">
        <f>SUM(N56:N57)</f>
        <v>2589640</v>
      </c>
      <c r="O55" s="184">
        <f t="shared" si="1"/>
        <v>40736428</v>
      </c>
      <c r="P55" s="186">
        <f t="shared" si="2"/>
        <v>42782808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-44008</v>
      </c>
      <c r="H56" s="184">
        <f t="shared" si="0"/>
        <v>-44008</v>
      </c>
      <c r="I56" s="93"/>
      <c r="J56" s="52">
        <v>11260173</v>
      </c>
      <c r="K56" s="52">
        <v>8110069</v>
      </c>
      <c r="L56" s="52">
        <v>6026640</v>
      </c>
      <c r="M56" s="52">
        <v>5351186</v>
      </c>
      <c r="N56" s="52">
        <v>2386552</v>
      </c>
      <c r="O56" s="184">
        <f t="shared" si="1"/>
        <v>33134620</v>
      </c>
      <c r="P56" s="186">
        <f t="shared" si="2"/>
        <v>33090612</v>
      </c>
    </row>
    <row r="57" spans="3:16" ht="30" customHeight="1">
      <c r="C57" s="28"/>
      <c r="D57" s="29"/>
      <c r="E57" s="31" t="s">
        <v>46</v>
      </c>
      <c r="F57" s="52">
        <v>716853</v>
      </c>
      <c r="G57" s="52">
        <v>1373535</v>
      </c>
      <c r="H57" s="184">
        <f t="shared" si="0"/>
        <v>2090388</v>
      </c>
      <c r="I57" s="93"/>
      <c r="J57" s="52">
        <v>2910302</v>
      </c>
      <c r="K57" s="52">
        <v>2452874</v>
      </c>
      <c r="L57" s="52">
        <v>1283991</v>
      </c>
      <c r="M57" s="52">
        <v>751553</v>
      </c>
      <c r="N57" s="52">
        <v>203088</v>
      </c>
      <c r="O57" s="184">
        <f t="shared" si="1"/>
        <v>7601808</v>
      </c>
      <c r="P57" s="186">
        <f t="shared" si="2"/>
        <v>9692196</v>
      </c>
    </row>
    <row r="58" spans="3:16" ht="30" customHeight="1">
      <c r="C58" s="28"/>
      <c r="D58" s="32" t="s">
        <v>47</v>
      </c>
      <c r="E58" s="33"/>
      <c r="F58" s="183">
        <f>SUM(F59:F62)</f>
        <v>6332</v>
      </c>
      <c r="G58" s="183">
        <f>SUM(G59:G62)</f>
        <v>54882</v>
      </c>
      <c r="H58" s="184">
        <f t="shared" si="0"/>
        <v>61214</v>
      </c>
      <c r="I58" s="185"/>
      <c r="J58" s="183">
        <f>SUM(J59:J62)</f>
        <v>967121</v>
      </c>
      <c r="K58" s="183">
        <f>SUM(K59:K62)</f>
        <v>961997</v>
      </c>
      <c r="L58" s="183">
        <f>SUM(L59:L62)</f>
        <v>2786182</v>
      </c>
      <c r="M58" s="183">
        <f>SUM(M59:M62)</f>
        <v>2928543</v>
      </c>
      <c r="N58" s="183">
        <f>SUM(N59:N62)</f>
        <v>1416654</v>
      </c>
      <c r="O58" s="184">
        <f t="shared" si="1"/>
        <v>9060497</v>
      </c>
      <c r="P58" s="186">
        <f t="shared" si="2"/>
        <v>9121711</v>
      </c>
    </row>
    <row r="59" spans="3:16" ht="30" customHeight="1">
      <c r="C59" s="28"/>
      <c r="D59" s="29"/>
      <c r="E59" s="31" t="s">
        <v>48</v>
      </c>
      <c r="F59" s="52">
        <v>3900</v>
      </c>
      <c r="G59" s="52">
        <v>35876</v>
      </c>
      <c r="H59" s="184">
        <f t="shared" si="0"/>
        <v>39776</v>
      </c>
      <c r="I59" s="93"/>
      <c r="J59" s="52">
        <v>806992</v>
      </c>
      <c r="K59" s="52">
        <v>759074</v>
      </c>
      <c r="L59" s="52">
        <v>2651652</v>
      </c>
      <c r="M59" s="52">
        <v>2743280</v>
      </c>
      <c r="N59" s="52">
        <v>1409621</v>
      </c>
      <c r="O59" s="184">
        <f t="shared" si="1"/>
        <v>8370619</v>
      </c>
      <c r="P59" s="186">
        <f t="shared" si="2"/>
        <v>8410395</v>
      </c>
    </row>
    <row r="60" spans="3:16" ht="30" customHeight="1">
      <c r="C60" s="28"/>
      <c r="D60" s="29"/>
      <c r="E60" s="34" t="s">
        <v>49</v>
      </c>
      <c r="F60" s="52">
        <v>2432</v>
      </c>
      <c r="G60" s="52">
        <v>19006</v>
      </c>
      <c r="H60" s="184">
        <f t="shared" si="0"/>
        <v>21438</v>
      </c>
      <c r="I60" s="93"/>
      <c r="J60" s="52">
        <v>160129</v>
      </c>
      <c r="K60" s="52">
        <v>202923</v>
      </c>
      <c r="L60" s="52">
        <v>134530</v>
      </c>
      <c r="M60" s="52">
        <v>185263</v>
      </c>
      <c r="N60" s="52">
        <v>7033</v>
      </c>
      <c r="O60" s="184">
        <f t="shared" si="1"/>
        <v>689878</v>
      </c>
      <c r="P60" s="186">
        <f t="shared" si="2"/>
        <v>711316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425291</v>
      </c>
      <c r="G63" s="183">
        <f>SUM(G64)</f>
        <v>678435</v>
      </c>
      <c r="H63" s="184">
        <f t="shared" si="0"/>
        <v>1103726</v>
      </c>
      <c r="I63" s="185"/>
      <c r="J63" s="183">
        <f>SUM(J64)</f>
        <v>1269084</v>
      </c>
      <c r="K63" s="183">
        <f>SUM(K64)</f>
        <v>1963849</v>
      </c>
      <c r="L63" s="183">
        <f>SUM(L64)</f>
        <v>1354109</v>
      </c>
      <c r="M63" s="183">
        <f>SUM(M64)</f>
        <v>1077788</v>
      </c>
      <c r="N63" s="183">
        <f>SUM(N64)</f>
        <v>523173</v>
      </c>
      <c r="O63" s="184">
        <f t="shared" si="1"/>
        <v>6188003</v>
      </c>
      <c r="P63" s="186">
        <f t="shared" si="2"/>
        <v>7291729</v>
      </c>
    </row>
    <row r="64" spans="3:16" ht="30" customHeight="1">
      <c r="C64" s="28"/>
      <c r="D64" s="29"/>
      <c r="E64" s="34" t="s">
        <v>52</v>
      </c>
      <c r="F64" s="52">
        <v>425291</v>
      </c>
      <c r="G64" s="52">
        <v>678435</v>
      </c>
      <c r="H64" s="184">
        <f t="shared" si="0"/>
        <v>1103726</v>
      </c>
      <c r="I64" s="93"/>
      <c r="J64" s="52">
        <v>1269084</v>
      </c>
      <c r="K64" s="52">
        <v>1963849</v>
      </c>
      <c r="L64" s="52">
        <v>1354109</v>
      </c>
      <c r="M64" s="52">
        <v>1077788</v>
      </c>
      <c r="N64" s="52">
        <v>523173</v>
      </c>
      <c r="O64" s="184">
        <f t="shared" si="1"/>
        <v>6188003</v>
      </c>
      <c r="P64" s="186">
        <f t="shared" si="2"/>
        <v>7291729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9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9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134083</v>
      </c>
      <c r="G67" s="52">
        <v>158622</v>
      </c>
      <c r="H67" s="184">
        <f t="shared" si="0"/>
        <v>292705</v>
      </c>
      <c r="I67" s="93"/>
      <c r="J67" s="52">
        <v>1457110</v>
      </c>
      <c r="K67" s="52">
        <v>1382918</v>
      </c>
      <c r="L67" s="52">
        <v>889444</v>
      </c>
      <c r="M67" s="52">
        <v>1125663</v>
      </c>
      <c r="N67" s="52">
        <v>646479</v>
      </c>
      <c r="O67" s="184">
        <f t="shared" si="1"/>
        <v>5501614</v>
      </c>
      <c r="P67" s="186">
        <f t="shared" si="2"/>
        <v>5794319</v>
      </c>
    </row>
    <row r="68" spans="3:16" ht="30" customHeight="1" thickBot="1">
      <c r="C68" s="38"/>
      <c r="D68" s="39" t="s">
        <v>56</v>
      </c>
      <c r="E68" s="40"/>
      <c r="F68" s="54">
        <v>473521</v>
      </c>
      <c r="G68" s="54">
        <v>545502</v>
      </c>
      <c r="H68" s="187">
        <f t="shared" si="0"/>
        <v>1019023</v>
      </c>
      <c r="I68" s="94"/>
      <c r="J68" s="54">
        <v>4156206</v>
      </c>
      <c r="K68" s="54">
        <v>2494104</v>
      </c>
      <c r="L68" s="54">
        <v>1711705</v>
      </c>
      <c r="M68" s="54">
        <v>1194219</v>
      </c>
      <c r="N68" s="54">
        <v>492848</v>
      </c>
      <c r="O68" s="187">
        <f t="shared" si="1"/>
        <v>10049082</v>
      </c>
      <c r="P68" s="188">
        <f t="shared" si="2"/>
        <v>11068105</v>
      </c>
    </row>
    <row r="69" spans="3:16" ht="30" customHeight="1">
      <c r="C69" s="25" t="s">
        <v>57</v>
      </c>
      <c r="D69" s="41"/>
      <c r="E69" s="42"/>
      <c r="F69" s="179">
        <f>SUM(F70:F78)</f>
        <v>77290</v>
      </c>
      <c r="G69" s="179">
        <f>SUM(G70:G78)</f>
        <v>136403</v>
      </c>
      <c r="H69" s="180">
        <f t="shared" si="0"/>
        <v>213693</v>
      </c>
      <c r="I69" s="181"/>
      <c r="J69" s="179">
        <f>SUM(J70:J78)</f>
        <v>11034992</v>
      </c>
      <c r="K69" s="179">
        <f>SUM(K70:K78)</f>
        <v>11128338</v>
      </c>
      <c r="L69" s="179">
        <f>SUM(L70:L78)</f>
        <v>12434575</v>
      </c>
      <c r="M69" s="179">
        <f>SUM(M70:M78)</f>
        <v>14329186</v>
      </c>
      <c r="N69" s="179">
        <f>SUM(N70:N78)</f>
        <v>8735868</v>
      </c>
      <c r="O69" s="180">
        <f t="shared" si="1"/>
        <v>57662959</v>
      </c>
      <c r="P69" s="182">
        <f t="shared" si="2"/>
        <v>57876652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776850</v>
      </c>
      <c r="K70" s="55">
        <v>1831801</v>
      </c>
      <c r="L70" s="55">
        <v>2001007</v>
      </c>
      <c r="M70" s="55">
        <v>1602139</v>
      </c>
      <c r="N70" s="55">
        <v>463898</v>
      </c>
      <c r="O70" s="189">
        <f t="shared" si="1"/>
        <v>6675695</v>
      </c>
      <c r="P70" s="190">
        <f t="shared" si="2"/>
        <v>6675695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12767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12767</v>
      </c>
      <c r="P71" s="186">
        <f t="shared" si="2"/>
        <v>12767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5275753</v>
      </c>
      <c r="K72" s="52">
        <v>4210792</v>
      </c>
      <c r="L72" s="52">
        <v>2731017</v>
      </c>
      <c r="M72" s="52">
        <v>1542277</v>
      </c>
      <c r="N72" s="52">
        <v>758190</v>
      </c>
      <c r="O72" s="184">
        <f t="shared" si="1"/>
        <v>14518029</v>
      </c>
      <c r="P72" s="186">
        <f t="shared" si="2"/>
        <v>14518029</v>
      </c>
    </row>
    <row r="73" spans="3:16" ht="30" customHeight="1">
      <c r="C73" s="28"/>
      <c r="D73" s="36" t="s">
        <v>60</v>
      </c>
      <c r="E73" s="37"/>
      <c r="F73" s="52">
        <v>2453</v>
      </c>
      <c r="G73" s="52">
        <v>8670</v>
      </c>
      <c r="H73" s="183">
        <f t="shared" si="0"/>
        <v>11123</v>
      </c>
      <c r="I73" s="93"/>
      <c r="J73" s="52">
        <v>387004</v>
      </c>
      <c r="K73" s="52">
        <v>375351</v>
      </c>
      <c r="L73" s="52">
        <v>838398</v>
      </c>
      <c r="M73" s="52">
        <v>416562</v>
      </c>
      <c r="N73" s="52">
        <v>425749</v>
      </c>
      <c r="O73" s="184">
        <f t="shared" si="1"/>
        <v>2443064</v>
      </c>
      <c r="P73" s="186">
        <f t="shared" si="2"/>
        <v>2454187</v>
      </c>
    </row>
    <row r="74" spans="3:16" ht="30" customHeight="1">
      <c r="C74" s="28"/>
      <c r="D74" s="36" t="s">
        <v>61</v>
      </c>
      <c r="E74" s="37"/>
      <c r="F74" s="52">
        <v>74837</v>
      </c>
      <c r="G74" s="52">
        <v>101648</v>
      </c>
      <c r="H74" s="183">
        <f t="shared" si="0"/>
        <v>176485</v>
      </c>
      <c r="I74" s="93"/>
      <c r="J74" s="52">
        <v>1437895</v>
      </c>
      <c r="K74" s="52">
        <v>1192363</v>
      </c>
      <c r="L74" s="52">
        <v>1487445</v>
      </c>
      <c r="M74" s="52">
        <v>919549</v>
      </c>
      <c r="N74" s="52">
        <v>298704</v>
      </c>
      <c r="O74" s="184">
        <f t="shared" si="1"/>
        <v>5335956</v>
      </c>
      <c r="P74" s="186">
        <f t="shared" si="2"/>
        <v>5512441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26085</v>
      </c>
      <c r="H75" s="183">
        <f aca="true" t="shared" si="3" ref="H75:H84">SUM(F75:G75)</f>
        <v>26085</v>
      </c>
      <c r="I75" s="53"/>
      <c r="J75" s="52">
        <v>3072491</v>
      </c>
      <c r="K75" s="52">
        <v>3254279</v>
      </c>
      <c r="L75" s="52">
        <v>2698598</v>
      </c>
      <c r="M75" s="52">
        <v>1818151</v>
      </c>
      <c r="N75" s="52">
        <v>619170</v>
      </c>
      <c r="O75" s="184">
        <f aca="true" t="shared" si="4" ref="O75:O84">SUM(I75:N75)</f>
        <v>11462689</v>
      </c>
      <c r="P75" s="186">
        <f aca="true" t="shared" si="5" ref="P75:P84">SUM(O75,H75)</f>
        <v>11488774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26263</v>
      </c>
      <c r="K77" s="52">
        <v>131449</v>
      </c>
      <c r="L77" s="52">
        <v>2520143</v>
      </c>
      <c r="M77" s="52">
        <v>7824007</v>
      </c>
      <c r="N77" s="52">
        <v>6054209</v>
      </c>
      <c r="O77" s="184">
        <f t="shared" si="4"/>
        <v>16556071</v>
      </c>
      <c r="P77" s="186">
        <f t="shared" si="5"/>
        <v>16556071</v>
      </c>
    </row>
    <row r="78" spans="3:16" ht="30" customHeight="1" thickBot="1">
      <c r="C78" s="38"/>
      <c r="D78" s="160" t="s">
        <v>65</v>
      </c>
      <c r="E78" s="161"/>
      <c r="F78" s="56">
        <v>0</v>
      </c>
      <c r="G78" s="56">
        <v>0</v>
      </c>
      <c r="H78" s="191">
        <f t="shared" si="3"/>
        <v>0</v>
      </c>
      <c r="I78" s="57"/>
      <c r="J78" s="56">
        <v>45969</v>
      </c>
      <c r="K78" s="56">
        <v>132303</v>
      </c>
      <c r="L78" s="56">
        <v>157967</v>
      </c>
      <c r="M78" s="56">
        <v>206501</v>
      </c>
      <c r="N78" s="56">
        <v>115948</v>
      </c>
      <c r="O78" s="191">
        <f t="shared" si="4"/>
        <v>658688</v>
      </c>
      <c r="P78" s="192">
        <f t="shared" si="5"/>
        <v>658688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4797340</v>
      </c>
      <c r="K79" s="179">
        <f>SUM(K80:K83)</f>
        <v>5053441</v>
      </c>
      <c r="L79" s="179">
        <f>SUM(L80:L83)</f>
        <v>12569207</v>
      </c>
      <c r="M79" s="179">
        <f>SUM(M80:M83)</f>
        <v>28745630</v>
      </c>
      <c r="N79" s="179">
        <f>SUM(N80:N83)</f>
        <v>18707408</v>
      </c>
      <c r="O79" s="180">
        <f t="shared" si="4"/>
        <v>69873026</v>
      </c>
      <c r="P79" s="182">
        <f t="shared" si="5"/>
        <v>69873026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90788</v>
      </c>
      <c r="K80" s="52">
        <v>272103</v>
      </c>
      <c r="L80" s="52">
        <v>5574350</v>
      </c>
      <c r="M80" s="52">
        <v>14628236</v>
      </c>
      <c r="N80" s="52">
        <v>10655976</v>
      </c>
      <c r="O80" s="194">
        <f t="shared" si="4"/>
        <v>31221453</v>
      </c>
      <c r="P80" s="186">
        <f t="shared" si="5"/>
        <v>31221453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4379142</v>
      </c>
      <c r="K81" s="52">
        <v>4168155</v>
      </c>
      <c r="L81" s="52">
        <v>5315923</v>
      </c>
      <c r="M81" s="52">
        <v>6837499</v>
      </c>
      <c r="N81" s="52">
        <v>3759539</v>
      </c>
      <c r="O81" s="194">
        <f t="shared" si="4"/>
        <v>24460258</v>
      </c>
      <c r="P81" s="186">
        <f t="shared" si="5"/>
        <v>24460258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25715</v>
      </c>
      <c r="L82" s="52">
        <v>235519</v>
      </c>
      <c r="M82" s="52">
        <v>962295</v>
      </c>
      <c r="N82" s="52">
        <v>762192</v>
      </c>
      <c r="O82" s="194">
        <f t="shared" si="4"/>
        <v>1985721</v>
      </c>
      <c r="P82" s="186">
        <f t="shared" si="5"/>
        <v>1985721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327410</v>
      </c>
      <c r="K83" s="54">
        <v>587468</v>
      </c>
      <c r="L83" s="54">
        <v>1443415</v>
      </c>
      <c r="M83" s="54">
        <v>6317600</v>
      </c>
      <c r="N83" s="54">
        <v>3529701</v>
      </c>
      <c r="O83" s="196">
        <f t="shared" si="4"/>
        <v>12205594</v>
      </c>
      <c r="P83" s="188">
        <f t="shared" si="5"/>
        <v>12205594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2151876</v>
      </c>
      <c r="G84" s="197">
        <f>SUM(G48,G69,G79)</f>
        <v>3556476</v>
      </c>
      <c r="H84" s="198">
        <f t="shared" si="3"/>
        <v>5708352</v>
      </c>
      <c r="I84" s="199"/>
      <c r="J84" s="197">
        <f>SUM(J48,J69,J79)</f>
        <v>43552490</v>
      </c>
      <c r="K84" s="197">
        <f>SUM(K48,K69,K79)</f>
        <v>37976191</v>
      </c>
      <c r="L84" s="197">
        <f>SUM(L48,L69,L79)</f>
        <v>42324900</v>
      </c>
      <c r="M84" s="197">
        <f>SUM(M48,M69,M79)</f>
        <v>58957219</v>
      </c>
      <c r="N84" s="197">
        <f>SUM(N48,N69,N79)</f>
        <v>35614832</v>
      </c>
      <c r="O84" s="198">
        <f t="shared" si="4"/>
        <v>218425632</v>
      </c>
      <c r="P84" s="200">
        <f t="shared" si="5"/>
        <v>224133984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93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25189837</v>
      </c>
      <c r="G10" s="179">
        <f>SUM(G11,G17,G20,G25,G29,G30)</f>
        <v>36224037</v>
      </c>
      <c r="H10" s="180">
        <f>SUM(F10:G10)</f>
        <v>61413874</v>
      </c>
      <c r="I10" s="181"/>
      <c r="J10" s="179">
        <f>SUM(J11,J17,J20,J25,J29,J30)</f>
        <v>280843746</v>
      </c>
      <c r="K10" s="179">
        <f>SUM(K11,K17,K20,K25,K29,K30)</f>
        <v>219378932</v>
      </c>
      <c r="L10" s="179">
        <f>SUM(L11,L17,L20,L25,L29,L30)</f>
        <v>174717380</v>
      </c>
      <c r="M10" s="179">
        <f>SUM(M11,M17,M20,M25,M29,M30)</f>
        <v>159912385</v>
      </c>
      <c r="N10" s="179">
        <f>SUM(N11,N17,N20,N25,N29,N30)</f>
        <v>82227951</v>
      </c>
      <c r="O10" s="180">
        <f>SUM(I10:N10)</f>
        <v>917080394</v>
      </c>
      <c r="P10" s="182">
        <f>SUM(O10,H10)</f>
        <v>978494268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3185060</v>
      </c>
      <c r="G11" s="183">
        <f>SUM(G12:G16)</f>
        <v>6533439</v>
      </c>
      <c r="H11" s="184">
        <f aca="true" t="shared" si="0" ref="H11:H74">SUM(F11:G11)</f>
        <v>9718499</v>
      </c>
      <c r="I11" s="185"/>
      <c r="J11" s="183">
        <f>SUM(J12:J16)</f>
        <v>57046783</v>
      </c>
      <c r="K11" s="183">
        <f>SUM(K12:K16)</f>
        <v>44339455</v>
      </c>
      <c r="L11" s="183">
        <f>SUM(L12:L16)</f>
        <v>32762960</v>
      </c>
      <c r="M11" s="183">
        <f>SUM(M12:M16)</f>
        <v>34573074</v>
      </c>
      <c r="N11" s="183">
        <f>SUM(N12:N16)</f>
        <v>25168967</v>
      </c>
      <c r="O11" s="184">
        <f aca="true" t="shared" si="1" ref="O11:O74">SUM(I11:N11)</f>
        <v>193891239</v>
      </c>
      <c r="P11" s="186">
        <f aca="true" t="shared" si="2" ref="P11:P74">SUM(O11,H11)</f>
        <v>203609738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93"/>
      <c r="J12" s="52">
        <v>36146222</v>
      </c>
      <c r="K12" s="52">
        <v>24829938</v>
      </c>
      <c r="L12" s="52">
        <v>18786762</v>
      </c>
      <c r="M12" s="52">
        <v>18932054</v>
      </c>
      <c r="N12" s="52">
        <v>14366877</v>
      </c>
      <c r="O12" s="184">
        <f t="shared" si="1"/>
        <v>113061853</v>
      </c>
      <c r="P12" s="186">
        <f t="shared" si="2"/>
        <v>113061853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36600</v>
      </c>
      <c r="H13" s="184">
        <f t="shared" si="0"/>
        <v>36600</v>
      </c>
      <c r="I13" s="93"/>
      <c r="J13" s="52">
        <v>302820</v>
      </c>
      <c r="K13" s="52">
        <v>582748</v>
      </c>
      <c r="L13" s="52">
        <v>1577965</v>
      </c>
      <c r="M13" s="52">
        <v>3396087</v>
      </c>
      <c r="N13" s="52">
        <v>3344662</v>
      </c>
      <c r="O13" s="184">
        <f t="shared" si="1"/>
        <v>9204282</v>
      </c>
      <c r="P13" s="186">
        <f t="shared" si="2"/>
        <v>9240882</v>
      </c>
    </row>
    <row r="14" spans="3:16" ht="30" customHeight="1">
      <c r="C14" s="28"/>
      <c r="D14" s="29"/>
      <c r="E14" s="31" t="s">
        <v>41</v>
      </c>
      <c r="F14" s="52">
        <v>1455610</v>
      </c>
      <c r="G14" s="52">
        <v>3091789</v>
      </c>
      <c r="H14" s="184">
        <f t="shared" si="0"/>
        <v>4547399</v>
      </c>
      <c r="I14" s="93"/>
      <c r="J14" s="52">
        <v>9869431</v>
      </c>
      <c r="K14" s="52">
        <v>8451448</v>
      </c>
      <c r="L14" s="52">
        <v>5939333</v>
      </c>
      <c r="M14" s="52">
        <v>6952263</v>
      </c>
      <c r="N14" s="52">
        <v>4890769</v>
      </c>
      <c r="O14" s="184">
        <f t="shared" si="1"/>
        <v>36103244</v>
      </c>
      <c r="P14" s="186">
        <f t="shared" si="2"/>
        <v>40650643</v>
      </c>
    </row>
    <row r="15" spans="3:16" ht="30" customHeight="1">
      <c r="C15" s="28"/>
      <c r="D15" s="29"/>
      <c r="E15" s="31" t="s">
        <v>42</v>
      </c>
      <c r="F15" s="52">
        <v>1249050</v>
      </c>
      <c r="G15" s="52">
        <v>2837170</v>
      </c>
      <c r="H15" s="184">
        <f t="shared" si="0"/>
        <v>4086220</v>
      </c>
      <c r="I15" s="93"/>
      <c r="J15" s="52">
        <v>5498540</v>
      </c>
      <c r="K15" s="52">
        <v>5793331</v>
      </c>
      <c r="L15" s="52">
        <v>3398900</v>
      </c>
      <c r="M15" s="52">
        <v>2769420</v>
      </c>
      <c r="N15" s="52">
        <v>1340369</v>
      </c>
      <c r="O15" s="184">
        <f t="shared" si="1"/>
        <v>18800560</v>
      </c>
      <c r="P15" s="186">
        <f t="shared" si="2"/>
        <v>22886780</v>
      </c>
    </row>
    <row r="16" spans="3:16" ht="30" customHeight="1">
      <c r="C16" s="28"/>
      <c r="D16" s="29"/>
      <c r="E16" s="31" t="s">
        <v>43</v>
      </c>
      <c r="F16" s="52">
        <v>480400</v>
      </c>
      <c r="G16" s="52">
        <v>567880</v>
      </c>
      <c r="H16" s="184">
        <f t="shared" si="0"/>
        <v>1048280</v>
      </c>
      <c r="I16" s="93"/>
      <c r="J16" s="52">
        <v>5229770</v>
      </c>
      <c r="K16" s="52">
        <v>4681990</v>
      </c>
      <c r="L16" s="52">
        <v>3060000</v>
      </c>
      <c r="M16" s="52">
        <v>2523250</v>
      </c>
      <c r="N16" s="52">
        <v>1226290</v>
      </c>
      <c r="O16" s="184">
        <f t="shared" si="1"/>
        <v>16721300</v>
      </c>
      <c r="P16" s="186">
        <f t="shared" si="2"/>
        <v>17769580</v>
      </c>
    </row>
    <row r="17" spans="3:16" ht="30" customHeight="1">
      <c r="C17" s="28"/>
      <c r="D17" s="32" t="s">
        <v>44</v>
      </c>
      <c r="E17" s="33"/>
      <c r="F17" s="183">
        <f>SUM(F18:F19)</f>
        <v>7171803</v>
      </c>
      <c r="G17" s="183">
        <f>SUM(G18:G19)</f>
        <v>13296085</v>
      </c>
      <c r="H17" s="184">
        <f t="shared" si="0"/>
        <v>20467888</v>
      </c>
      <c r="I17" s="185"/>
      <c r="J17" s="183">
        <f>SUM(J18:J19)</f>
        <v>141719684</v>
      </c>
      <c r="K17" s="183">
        <f>SUM(K18:K19)</f>
        <v>105666744</v>
      </c>
      <c r="L17" s="183">
        <f>SUM(L18:L19)</f>
        <v>73137979</v>
      </c>
      <c r="M17" s="183">
        <f>SUM(M18:M19)</f>
        <v>61054981</v>
      </c>
      <c r="N17" s="183">
        <f>SUM(N18:N19)</f>
        <v>25904075</v>
      </c>
      <c r="O17" s="184">
        <f t="shared" si="1"/>
        <v>407483463</v>
      </c>
      <c r="P17" s="186">
        <f t="shared" si="2"/>
        <v>427951351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-440080</v>
      </c>
      <c r="H18" s="184">
        <f t="shared" si="0"/>
        <v>-440080</v>
      </c>
      <c r="I18" s="93"/>
      <c r="J18" s="52">
        <v>112612687</v>
      </c>
      <c r="K18" s="52">
        <v>81125141</v>
      </c>
      <c r="L18" s="52">
        <v>60289052</v>
      </c>
      <c r="M18" s="52">
        <v>53536845</v>
      </c>
      <c r="N18" s="52">
        <v>23873195</v>
      </c>
      <c r="O18" s="184">
        <f t="shared" si="1"/>
        <v>331436920</v>
      </c>
      <c r="P18" s="186">
        <f t="shared" si="2"/>
        <v>330996840</v>
      </c>
    </row>
    <row r="19" spans="3:16" ht="30" customHeight="1">
      <c r="C19" s="28"/>
      <c r="D19" s="29"/>
      <c r="E19" s="31" t="s">
        <v>46</v>
      </c>
      <c r="F19" s="52">
        <v>7171803</v>
      </c>
      <c r="G19" s="52">
        <v>13736165</v>
      </c>
      <c r="H19" s="184">
        <f t="shared" si="0"/>
        <v>20907968</v>
      </c>
      <c r="I19" s="93"/>
      <c r="J19" s="52">
        <v>29106997</v>
      </c>
      <c r="K19" s="52">
        <v>24541603</v>
      </c>
      <c r="L19" s="52">
        <v>12848927</v>
      </c>
      <c r="M19" s="52">
        <v>7518136</v>
      </c>
      <c r="N19" s="52">
        <v>2030880</v>
      </c>
      <c r="O19" s="184">
        <f t="shared" si="1"/>
        <v>76046543</v>
      </c>
      <c r="P19" s="186">
        <f t="shared" si="2"/>
        <v>96954511</v>
      </c>
    </row>
    <row r="20" spans="3:16" ht="30" customHeight="1">
      <c r="C20" s="28"/>
      <c r="D20" s="32" t="s">
        <v>47</v>
      </c>
      <c r="E20" s="33"/>
      <c r="F20" s="183">
        <f>SUM(F21:F24)</f>
        <v>63530</v>
      </c>
      <c r="G20" s="183">
        <f>SUM(G21:G24)</f>
        <v>548820</v>
      </c>
      <c r="H20" s="184">
        <f t="shared" si="0"/>
        <v>612350</v>
      </c>
      <c r="I20" s="185"/>
      <c r="J20" s="183">
        <f>SUM(J21:J24)</f>
        <v>9673184</v>
      </c>
      <c r="K20" s="183">
        <f>SUM(K21:K24)</f>
        <v>9619970</v>
      </c>
      <c r="L20" s="183">
        <f>SUM(L21:L24)</f>
        <v>27868448</v>
      </c>
      <c r="M20" s="183">
        <f>SUM(M21:M24)</f>
        <v>29294253</v>
      </c>
      <c r="N20" s="183">
        <f>SUM(N21:N24)</f>
        <v>14166540</v>
      </c>
      <c r="O20" s="184">
        <f t="shared" si="1"/>
        <v>90622395</v>
      </c>
      <c r="P20" s="186">
        <f t="shared" si="2"/>
        <v>91234745</v>
      </c>
    </row>
    <row r="21" spans="3:16" ht="30" customHeight="1">
      <c r="C21" s="28"/>
      <c r="D21" s="29"/>
      <c r="E21" s="31" t="s">
        <v>48</v>
      </c>
      <c r="F21" s="52">
        <v>39210</v>
      </c>
      <c r="G21" s="52">
        <v>358760</v>
      </c>
      <c r="H21" s="184">
        <f t="shared" si="0"/>
        <v>397970</v>
      </c>
      <c r="I21" s="93"/>
      <c r="J21" s="52">
        <v>8071894</v>
      </c>
      <c r="K21" s="52">
        <v>7590740</v>
      </c>
      <c r="L21" s="52">
        <v>26523148</v>
      </c>
      <c r="M21" s="52">
        <v>27441623</v>
      </c>
      <c r="N21" s="52">
        <v>14096210</v>
      </c>
      <c r="O21" s="184">
        <f t="shared" si="1"/>
        <v>83723615</v>
      </c>
      <c r="P21" s="186">
        <f t="shared" si="2"/>
        <v>84121585</v>
      </c>
    </row>
    <row r="22" spans="3:16" ht="30" customHeight="1">
      <c r="C22" s="28"/>
      <c r="D22" s="29"/>
      <c r="E22" s="34" t="s">
        <v>49</v>
      </c>
      <c r="F22" s="52">
        <v>24320</v>
      </c>
      <c r="G22" s="52">
        <v>190060</v>
      </c>
      <c r="H22" s="184">
        <f t="shared" si="0"/>
        <v>214380</v>
      </c>
      <c r="I22" s="93"/>
      <c r="J22" s="52">
        <v>1601290</v>
      </c>
      <c r="K22" s="52">
        <v>2029230</v>
      </c>
      <c r="L22" s="52">
        <v>1345300</v>
      </c>
      <c r="M22" s="52">
        <v>1852630</v>
      </c>
      <c r="N22" s="52">
        <v>70330</v>
      </c>
      <c r="O22" s="184">
        <f t="shared" si="1"/>
        <v>6898780</v>
      </c>
      <c r="P22" s="186">
        <f t="shared" si="2"/>
        <v>7113160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8676154</v>
      </c>
      <c r="G25" s="183">
        <f>SUM(G26:G28)</f>
        <v>8795750</v>
      </c>
      <c r="H25" s="184">
        <f t="shared" si="0"/>
        <v>17471904</v>
      </c>
      <c r="I25" s="185"/>
      <c r="J25" s="183">
        <f>SUM(J26:J28)</f>
        <v>16169228</v>
      </c>
      <c r="K25" s="183">
        <f>SUM(K26:K28)</f>
        <v>20898443</v>
      </c>
      <c r="L25" s="183">
        <f>SUM(L26:L28)</f>
        <v>14895762</v>
      </c>
      <c r="M25" s="183">
        <f>SUM(M26:M28)</f>
        <v>11749023</v>
      </c>
      <c r="N25" s="183">
        <f>SUM(N26:N28)</f>
        <v>5558690</v>
      </c>
      <c r="O25" s="184">
        <f t="shared" si="1"/>
        <v>69271146</v>
      </c>
      <c r="P25" s="186">
        <f t="shared" si="2"/>
        <v>86743050</v>
      </c>
    </row>
    <row r="26" spans="3:16" ht="30" customHeight="1">
      <c r="C26" s="28"/>
      <c r="D26" s="29"/>
      <c r="E26" s="34" t="s">
        <v>52</v>
      </c>
      <c r="F26" s="52">
        <v>4252910</v>
      </c>
      <c r="G26" s="52">
        <v>6784350</v>
      </c>
      <c r="H26" s="184">
        <f t="shared" si="0"/>
        <v>11037260</v>
      </c>
      <c r="I26" s="93"/>
      <c r="J26" s="52">
        <v>12690840</v>
      </c>
      <c r="K26" s="52">
        <v>19638490</v>
      </c>
      <c r="L26" s="52">
        <v>13541090</v>
      </c>
      <c r="M26" s="52">
        <v>10777880</v>
      </c>
      <c r="N26" s="52">
        <v>5231730</v>
      </c>
      <c r="O26" s="184">
        <f t="shared" si="1"/>
        <v>61880030</v>
      </c>
      <c r="P26" s="186">
        <f t="shared" si="2"/>
        <v>72917290</v>
      </c>
    </row>
    <row r="27" spans="3:16" ht="30" customHeight="1">
      <c r="C27" s="28"/>
      <c r="D27" s="29"/>
      <c r="E27" s="34" t="s">
        <v>53</v>
      </c>
      <c r="F27" s="52">
        <v>545216</v>
      </c>
      <c r="G27" s="52">
        <v>378734</v>
      </c>
      <c r="H27" s="184">
        <f t="shared" si="0"/>
        <v>923950</v>
      </c>
      <c r="I27" s="93"/>
      <c r="J27" s="52">
        <v>728300</v>
      </c>
      <c r="K27" s="52">
        <v>415820</v>
      </c>
      <c r="L27" s="52">
        <v>285380</v>
      </c>
      <c r="M27" s="52">
        <v>141180</v>
      </c>
      <c r="N27" s="52">
        <v>182960</v>
      </c>
      <c r="O27" s="184">
        <f t="shared" si="1"/>
        <v>1753640</v>
      </c>
      <c r="P27" s="186">
        <f t="shared" si="2"/>
        <v>2677590</v>
      </c>
    </row>
    <row r="28" spans="3:16" ht="30" customHeight="1">
      <c r="C28" s="28"/>
      <c r="D28" s="29"/>
      <c r="E28" s="34" t="s">
        <v>54</v>
      </c>
      <c r="F28" s="52">
        <v>3878028</v>
      </c>
      <c r="G28" s="52">
        <v>1632666</v>
      </c>
      <c r="H28" s="184">
        <f t="shared" si="0"/>
        <v>5510694</v>
      </c>
      <c r="I28" s="93"/>
      <c r="J28" s="52">
        <v>2750088</v>
      </c>
      <c r="K28" s="52">
        <v>844133</v>
      </c>
      <c r="L28" s="52">
        <v>1069292</v>
      </c>
      <c r="M28" s="52">
        <v>829963</v>
      </c>
      <c r="N28" s="52">
        <v>144000</v>
      </c>
      <c r="O28" s="184">
        <f t="shared" si="1"/>
        <v>5637476</v>
      </c>
      <c r="P28" s="186">
        <f t="shared" si="2"/>
        <v>11148170</v>
      </c>
    </row>
    <row r="29" spans="3:16" ht="30" customHeight="1">
      <c r="C29" s="28"/>
      <c r="D29" s="36" t="s">
        <v>55</v>
      </c>
      <c r="E29" s="37"/>
      <c r="F29" s="52">
        <v>1357773</v>
      </c>
      <c r="G29" s="52">
        <v>1594217</v>
      </c>
      <c r="H29" s="184">
        <f t="shared" si="0"/>
        <v>2951990</v>
      </c>
      <c r="I29" s="93"/>
      <c r="J29" s="52">
        <v>14656070</v>
      </c>
      <c r="K29" s="52">
        <v>13903634</v>
      </c>
      <c r="L29" s="52">
        <v>8924293</v>
      </c>
      <c r="M29" s="52">
        <v>11291578</v>
      </c>
      <c r="N29" s="52">
        <v>6492625</v>
      </c>
      <c r="O29" s="184">
        <f t="shared" si="1"/>
        <v>55268200</v>
      </c>
      <c r="P29" s="186">
        <f t="shared" si="2"/>
        <v>58220190</v>
      </c>
    </row>
    <row r="30" spans="3:16" ht="30" customHeight="1" thickBot="1">
      <c r="C30" s="38"/>
      <c r="D30" s="39" t="s">
        <v>56</v>
      </c>
      <c r="E30" s="40"/>
      <c r="F30" s="54">
        <v>4735517</v>
      </c>
      <c r="G30" s="54">
        <v>5455726</v>
      </c>
      <c r="H30" s="187">
        <f t="shared" si="0"/>
        <v>10191243</v>
      </c>
      <c r="I30" s="94"/>
      <c r="J30" s="54">
        <v>41578797</v>
      </c>
      <c r="K30" s="54">
        <v>24950686</v>
      </c>
      <c r="L30" s="54">
        <v>17127938</v>
      </c>
      <c r="M30" s="54">
        <v>11949476</v>
      </c>
      <c r="N30" s="54">
        <v>4937054</v>
      </c>
      <c r="O30" s="187">
        <f t="shared" si="1"/>
        <v>100543951</v>
      </c>
      <c r="P30" s="188">
        <f t="shared" si="2"/>
        <v>110735194</v>
      </c>
    </row>
    <row r="31" spans="3:16" ht="30" customHeight="1">
      <c r="C31" s="25" t="s">
        <v>57</v>
      </c>
      <c r="D31" s="41"/>
      <c r="E31" s="42"/>
      <c r="F31" s="179">
        <f>SUM(F32:F40)</f>
        <v>772900</v>
      </c>
      <c r="G31" s="179">
        <f>SUM(G32:G40)</f>
        <v>1364030</v>
      </c>
      <c r="H31" s="180">
        <f t="shared" si="0"/>
        <v>2136930</v>
      </c>
      <c r="I31" s="181"/>
      <c r="J31" s="179">
        <f>SUM(J32:J40)</f>
        <v>110362395</v>
      </c>
      <c r="K31" s="179">
        <f>SUM(K32:K40)</f>
        <v>111284190</v>
      </c>
      <c r="L31" s="179">
        <f>SUM(L32:L40)</f>
        <v>124350586</v>
      </c>
      <c r="M31" s="179">
        <f>SUM(M32:M40)</f>
        <v>143324462</v>
      </c>
      <c r="N31" s="179">
        <f>SUM(N32:N40)</f>
        <v>87358680</v>
      </c>
      <c r="O31" s="180">
        <f t="shared" si="1"/>
        <v>576680313</v>
      </c>
      <c r="P31" s="182">
        <f t="shared" si="2"/>
        <v>578817243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7768500</v>
      </c>
      <c r="K32" s="55">
        <v>18318010</v>
      </c>
      <c r="L32" s="55">
        <v>20010070</v>
      </c>
      <c r="M32" s="55">
        <v>16048631</v>
      </c>
      <c r="N32" s="55">
        <v>4638980</v>
      </c>
      <c r="O32" s="189">
        <f t="shared" si="1"/>
        <v>66784191</v>
      </c>
      <c r="P32" s="190">
        <f t="shared" si="2"/>
        <v>66784191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127670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127670</v>
      </c>
      <c r="P33" s="186">
        <f t="shared" si="2"/>
        <v>127670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52767846</v>
      </c>
      <c r="K34" s="52">
        <v>42107920</v>
      </c>
      <c r="L34" s="52">
        <v>27313724</v>
      </c>
      <c r="M34" s="52">
        <v>15428131</v>
      </c>
      <c r="N34" s="52">
        <v>7581900</v>
      </c>
      <c r="O34" s="184">
        <f t="shared" si="1"/>
        <v>145199521</v>
      </c>
      <c r="P34" s="186">
        <f t="shared" si="2"/>
        <v>145199521</v>
      </c>
    </row>
    <row r="35" spans="3:16" ht="30" customHeight="1">
      <c r="C35" s="28"/>
      <c r="D35" s="36" t="s">
        <v>60</v>
      </c>
      <c r="E35" s="37"/>
      <c r="F35" s="52">
        <v>24530</v>
      </c>
      <c r="G35" s="52">
        <v>86700</v>
      </c>
      <c r="H35" s="183">
        <f t="shared" si="0"/>
        <v>111230</v>
      </c>
      <c r="I35" s="93"/>
      <c r="J35" s="52">
        <v>3870040</v>
      </c>
      <c r="K35" s="52">
        <v>3754320</v>
      </c>
      <c r="L35" s="52">
        <v>8385262</v>
      </c>
      <c r="M35" s="52">
        <v>4165620</v>
      </c>
      <c r="N35" s="52">
        <v>4257490</v>
      </c>
      <c r="O35" s="184">
        <f t="shared" si="1"/>
        <v>24432732</v>
      </c>
      <c r="P35" s="186">
        <f t="shared" si="2"/>
        <v>24543962</v>
      </c>
    </row>
    <row r="36" spans="3:16" ht="30" customHeight="1">
      <c r="C36" s="28"/>
      <c r="D36" s="36" t="s">
        <v>61</v>
      </c>
      <c r="E36" s="37"/>
      <c r="F36" s="52">
        <v>748370</v>
      </c>
      <c r="G36" s="52">
        <v>1016480</v>
      </c>
      <c r="H36" s="183">
        <f t="shared" si="0"/>
        <v>1764850</v>
      </c>
      <c r="I36" s="93"/>
      <c r="J36" s="52">
        <v>14381109</v>
      </c>
      <c r="K36" s="52">
        <v>11923630</v>
      </c>
      <c r="L36" s="52">
        <v>14874450</v>
      </c>
      <c r="M36" s="52">
        <v>9195490</v>
      </c>
      <c r="N36" s="52">
        <v>2987040</v>
      </c>
      <c r="O36" s="184">
        <f t="shared" si="1"/>
        <v>53361719</v>
      </c>
      <c r="P36" s="186">
        <f t="shared" si="2"/>
        <v>55126569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260850</v>
      </c>
      <c r="H37" s="183">
        <f t="shared" si="0"/>
        <v>260850</v>
      </c>
      <c r="I37" s="53"/>
      <c r="J37" s="52">
        <v>30724910</v>
      </c>
      <c r="K37" s="52">
        <v>32542790</v>
      </c>
      <c r="L37" s="52">
        <v>26985980</v>
      </c>
      <c r="M37" s="52">
        <v>18181510</v>
      </c>
      <c r="N37" s="52">
        <v>6191700</v>
      </c>
      <c r="O37" s="184">
        <f t="shared" si="1"/>
        <v>114626890</v>
      </c>
      <c r="P37" s="186">
        <f t="shared" si="2"/>
        <v>114887740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262630</v>
      </c>
      <c r="K39" s="52">
        <v>1314490</v>
      </c>
      <c r="L39" s="52">
        <v>25201430</v>
      </c>
      <c r="M39" s="52">
        <v>78240070</v>
      </c>
      <c r="N39" s="52">
        <v>60542090</v>
      </c>
      <c r="O39" s="184">
        <f t="shared" si="1"/>
        <v>165560710</v>
      </c>
      <c r="P39" s="186">
        <f t="shared" si="2"/>
        <v>165560710</v>
      </c>
    </row>
    <row r="40" spans="3:16" ht="30" customHeight="1" thickBot="1">
      <c r="C40" s="38"/>
      <c r="D40" s="160" t="s">
        <v>65</v>
      </c>
      <c r="E40" s="161"/>
      <c r="F40" s="56">
        <v>0</v>
      </c>
      <c r="G40" s="56">
        <v>0</v>
      </c>
      <c r="H40" s="191">
        <f t="shared" si="0"/>
        <v>0</v>
      </c>
      <c r="I40" s="57"/>
      <c r="J40" s="56">
        <v>459690</v>
      </c>
      <c r="K40" s="56">
        <v>1323030</v>
      </c>
      <c r="L40" s="56">
        <v>1579670</v>
      </c>
      <c r="M40" s="56">
        <v>2065010</v>
      </c>
      <c r="N40" s="56">
        <v>1159480</v>
      </c>
      <c r="O40" s="191">
        <f t="shared" si="1"/>
        <v>6586880</v>
      </c>
      <c r="P40" s="192">
        <f t="shared" si="2"/>
        <v>6586880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48018824</v>
      </c>
      <c r="K41" s="179">
        <f>SUM(K42:K45)</f>
        <v>50562041</v>
      </c>
      <c r="L41" s="179">
        <f>SUM(L42:L45)</f>
        <v>125786344</v>
      </c>
      <c r="M41" s="179">
        <f>SUM(M42:M45)</f>
        <v>287576293</v>
      </c>
      <c r="N41" s="179">
        <f>SUM(N42:N45)</f>
        <v>187195696</v>
      </c>
      <c r="O41" s="180">
        <f t="shared" si="1"/>
        <v>699139198</v>
      </c>
      <c r="P41" s="182">
        <f t="shared" si="2"/>
        <v>699139198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907880</v>
      </c>
      <c r="K42" s="52">
        <v>2721030</v>
      </c>
      <c r="L42" s="52">
        <v>55833551</v>
      </c>
      <c r="M42" s="52">
        <v>146365876</v>
      </c>
      <c r="N42" s="52">
        <v>106613213</v>
      </c>
      <c r="O42" s="184">
        <f>SUM(I42:N42)</f>
        <v>312441550</v>
      </c>
      <c r="P42" s="186">
        <f>SUM(O42,H42)</f>
        <v>312441550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43836844</v>
      </c>
      <c r="K43" s="52">
        <v>41709181</v>
      </c>
      <c r="L43" s="52">
        <v>53163453</v>
      </c>
      <c r="M43" s="52">
        <v>68379816</v>
      </c>
      <c r="N43" s="52">
        <v>37638188</v>
      </c>
      <c r="O43" s="184">
        <f>SUM(I43:N43)</f>
        <v>244727482</v>
      </c>
      <c r="P43" s="186">
        <f>SUM(O43,H43)</f>
        <v>244727482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257150</v>
      </c>
      <c r="L44" s="52">
        <v>2355190</v>
      </c>
      <c r="M44" s="52">
        <v>9622950</v>
      </c>
      <c r="N44" s="52">
        <v>7621920</v>
      </c>
      <c r="O44" s="184">
        <f>SUM(I44:N44)</f>
        <v>19857210</v>
      </c>
      <c r="P44" s="186">
        <f>SUM(O44,H44)</f>
        <v>19857210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3274100</v>
      </c>
      <c r="K45" s="54">
        <v>5874680</v>
      </c>
      <c r="L45" s="54">
        <v>14434150</v>
      </c>
      <c r="M45" s="54">
        <v>63207651</v>
      </c>
      <c r="N45" s="54">
        <v>35322375</v>
      </c>
      <c r="O45" s="201">
        <f>SUM(I45:N45)</f>
        <v>122112956</v>
      </c>
      <c r="P45" s="202">
        <f>SUM(O45,H45)</f>
        <v>122112956</v>
      </c>
    </row>
    <row r="46" spans="3:16" ht="30" customHeight="1" thickBot="1">
      <c r="C46" s="162" t="s">
        <v>70</v>
      </c>
      <c r="D46" s="163"/>
      <c r="E46" s="163"/>
      <c r="F46" s="197">
        <f>SUM(F10,F31,F41)</f>
        <v>25962737</v>
      </c>
      <c r="G46" s="197">
        <f>SUM(G10,G31,G41)</f>
        <v>37588067</v>
      </c>
      <c r="H46" s="198">
        <f t="shared" si="0"/>
        <v>63550804</v>
      </c>
      <c r="I46" s="199"/>
      <c r="J46" s="197">
        <f>SUM(J10,J31,J41)</f>
        <v>439224965</v>
      </c>
      <c r="K46" s="197">
        <f>SUM(K10,K31,K41)</f>
        <v>381225163</v>
      </c>
      <c r="L46" s="197">
        <f>SUM(L10,L31,L41)</f>
        <v>424854310</v>
      </c>
      <c r="M46" s="197">
        <f>SUM(M10,M31,M41)</f>
        <v>590813140</v>
      </c>
      <c r="N46" s="197">
        <f>SUM(N10,N31,N41)</f>
        <v>356782327</v>
      </c>
      <c r="O46" s="198">
        <f t="shared" si="1"/>
        <v>2192899905</v>
      </c>
      <c r="P46" s="200">
        <f t="shared" si="2"/>
        <v>2256450709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22885265</v>
      </c>
      <c r="G48" s="179">
        <f>SUM(G49,G55,G58,G63,G67,G68)</f>
        <v>32898474</v>
      </c>
      <c r="H48" s="180">
        <f t="shared" si="0"/>
        <v>55783739</v>
      </c>
      <c r="I48" s="181"/>
      <c r="J48" s="179">
        <f>SUM(J49,J55,J58,J63,J67,J68)</f>
        <v>254502770</v>
      </c>
      <c r="K48" s="179">
        <f>SUM(K49,K55,K58,K63,K67,K68)</f>
        <v>197861474</v>
      </c>
      <c r="L48" s="179">
        <f>SUM(L49,L55,L58,L63,L67,L68)</f>
        <v>157545380</v>
      </c>
      <c r="M48" s="179">
        <f>SUM(M49,M55,M58,M63,M67,M68)</f>
        <v>143853593</v>
      </c>
      <c r="N48" s="179">
        <f>SUM(N49,N55,N58,N63,N67,N68)</f>
        <v>73622706</v>
      </c>
      <c r="O48" s="180">
        <f t="shared" si="1"/>
        <v>827385923</v>
      </c>
      <c r="P48" s="182">
        <f t="shared" si="2"/>
        <v>883169662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2843536</v>
      </c>
      <c r="G49" s="183">
        <f>SUM(G50:G54)</f>
        <v>5812700</v>
      </c>
      <c r="H49" s="184">
        <f t="shared" si="0"/>
        <v>8656236</v>
      </c>
      <c r="I49" s="185"/>
      <c r="J49" s="183">
        <f>SUM(J50:J54)</f>
        <v>50663497</v>
      </c>
      <c r="K49" s="183">
        <f>SUM(K50:K54)</f>
        <v>39424728</v>
      </c>
      <c r="L49" s="183">
        <f>SUM(L50:L54)</f>
        <v>29169530</v>
      </c>
      <c r="M49" s="183">
        <f>SUM(M50:M54)</f>
        <v>30770025</v>
      </c>
      <c r="N49" s="183">
        <f>SUM(N50:N54)</f>
        <v>22320716</v>
      </c>
      <c r="O49" s="184">
        <f t="shared" si="1"/>
        <v>172348496</v>
      </c>
      <c r="P49" s="186">
        <f t="shared" si="2"/>
        <v>181004732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32084819</v>
      </c>
      <c r="K50" s="52">
        <v>22103212</v>
      </c>
      <c r="L50" s="52">
        <v>16731637</v>
      </c>
      <c r="M50" s="52">
        <v>16914882</v>
      </c>
      <c r="N50" s="52">
        <v>12784313</v>
      </c>
      <c r="O50" s="184">
        <f t="shared" si="1"/>
        <v>100618863</v>
      </c>
      <c r="P50" s="186">
        <f t="shared" si="2"/>
        <v>100618863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32940</v>
      </c>
      <c r="H51" s="184">
        <f t="shared" si="0"/>
        <v>32940</v>
      </c>
      <c r="I51" s="93"/>
      <c r="J51" s="52">
        <v>266910</v>
      </c>
      <c r="K51" s="52">
        <v>509625</v>
      </c>
      <c r="L51" s="52">
        <v>1408907</v>
      </c>
      <c r="M51" s="52">
        <v>3002258</v>
      </c>
      <c r="N51" s="52">
        <v>2922819</v>
      </c>
      <c r="O51" s="184">
        <f t="shared" si="1"/>
        <v>8110519</v>
      </c>
      <c r="P51" s="186">
        <f t="shared" si="2"/>
        <v>8143459</v>
      </c>
    </row>
    <row r="52" spans="3:16" ht="30" customHeight="1">
      <c r="C52" s="28"/>
      <c r="D52" s="29"/>
      <c r="E52" s="31" t="s">
        <v>41</v>
      </c>
      <c r="F52" s="52">
        <v>1297796</v>
      </c>
      <c r="G52" s="52">
        <v>2758922</v>
      </c>
      <c r="H52" s="184">
        <f t="shared" si="0"/>
        <v>4056718</v>
      </c>
      <c r="I52" s="93"/>
      <c r="J52" s="52">
        <v>8741162</v>
      </c>
      <c r="K52" s="52">
        <v>7531404</v>
      </c>
      <c r="L52" s="52">
        <v>5262096</v>
      </c>
      <c r="M52" s="52">
        <v>6171883</v>
      </c>
      <c r="N52" s="52">
        <v>4343672</v>
      </c>
      <c r="O52" s="184">
        <f t="shared" si="1"/>
        <v>32050217</v>
      </c>
      <c r="P52" s="186">
        <f t="shared" si="2"/>
        <v>36106935</v>
      </c>
    </row>
    <row r="53" spans="3:16" ht="30" customHeight="1">
      <c r="C53" s="28"/>
      <c r="D53" s="29"/>
      <c r="E53" s="31" t="s">
        <v>42</v>
      </c>
      <c r="F53" s="52">
        <v>1114746</v>
      </c>
      <c r="G53" s="52">
        <v>2514877</v>
      </c>
      <c r="H53" s="184">
        <f t="shared" si="0"/>
        <v>3629623</v>
      </c>
      <c r="I53" s="93"/>
      <c r="J53" s="52">
        <v>4912820</v>
      </c>
      <c r="K53" s="52">
        <v>5117486</v>
      </c>
      <c r="L53" s="52">
        <v>3037321</v>
      </c>
      <c r="M53" s="52">
        <v>2439238</v>
      </c>
      <c r="N53" s="52">
        <v>1177134</v>
      </c>
      <c r="O53" s="184">
        <f t="shared" si="1"/>
        <v>16683999</v>
      </c>
      <c r="P53" s="186">
        <f t="shared" si="2"/>
        <v>20313622</v>
      </c>
    </row>
    <row r="54" spans="3:16" ht="30" customHeight="1">
      <c r="C54" s="28"/>
      <c r="D54" s="29"/>
      <c r="E54" s="31" t="s">
        <v>43</v>
      </c>
      <c r="F54" s="52">
        <v>430994</v>
      </c>
      <c r="G54" s="52">
        <v>505961</v>
      </c>
      <c r="H54" s="184">
        <f t="shared" si="0"/>
        <v>936955</v>
      </c>
      <c r="I54" s="93"/>
      <c r="J54" s="52">
        <v>4657786</v>
      </c>
      <c r="K54" s="52">
        <v>4163001</v>
      </c>
      <c r="L54" s="52">
        <v>2729569</v>
      </c>
      <c r="M54" s="52">
        <v>2241764</v>
      </c>
      <c r="N54" s="52">
        <v>1092778</v>
      </c>
      <c r="O54" s="184">
        <f t="shared" si="1"/>
        <v>14884898</v>
      </c>
      <c r="P54" s="186">
        <f t="shared" si="2"/>
        <v>15821853</v>
      </c>
    </row>
    <row r="55" spans="3:16" ht="30" customHeight="1">
      <c r="C55" s="28"/>
      <c r="D55" s="32" t="s">
        <v>44</v>
      </c>
      <c r="E55" s="33"/>
      <c r="F55" s="183">
        <f>SUM(F56:F57)</f>
        <v>6365267</v>
      </c>
      <c r="G55" s="183">
        <f>SUM(G56:G57)</f>
        <v>11892317</v>
      </c>
      <c r="H55" s="184">
        <f t="shared" si="0"/>
        <v>18257584</v>
      </c>
      <c r="I55" s="185"/>
      <c r="J55" s="183">
        <f>SUM(J56:J57)</f>
        <v>126119282</v>
      </c>
      <c r="K55" s="183">
        <f>SUM(K56:K57)</f>
        <v>94147380</v>
      </c>
      <c r="L55" s="183">
        <f>SUM(L56:L57)</f>
        <v>65186663</v>
      </c>
      <c r="M55" s="183">
        <f>SUM(M56:M57)</f>
        <v>54397031</v>
      </c>
      <c r="N55" s="183">
        <f>SUM(N56:N57)</f>
        <v>23108462</v>
      </c>
      <c r="O55" s="184">
        <f t="shared" si="1"/>
        <v>362958818</v>
      </c>
      <c r="P55" s="186">
        <f t="shared" si="2"/>
        <v>381216402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-352064</v>
      </c>
      <c r="H56" s="184">
        <f t="shared" si="0"/>
        <v>-352064</v>
      </c>
      <c r="I56" s="93"/>
      <c r="J56" s="52">
        <v>100226927</v>
      </c>
      <c r="K56" s="52">
        <v>72302838</v>
      </c>
      <c r="L56" s="52">
        <v>53760910</v>
      </c>
      <c r="M56" s="52">
        <v>47701116</v>
      </c>
      <c r="N56" s="52">
        <v>21297330</v>
      </c>
      <c r="O56" s="184">
        <f t="shared" si="1"/>
        <v>295289121</v>
      </c>
      <c r="P56" s="186">
        <f t="shared" si="2"/>
        <v>294937057</v>
      </c>
    </row>
    <row r="57" spans="3:16" ht="30" customHeight="1">
      <c r="C57" s="28"/>
      <c r="D57" s="29"/>
      <c r="E57" s="31" t="s">
        <v>46</v>
      </c>
      <c r="F57" s="52">
        <v>6365267</v>
      </c>
      <c r="G57" s="52">
        <v>12244381</v>
      </c>
      <c r="H57" s="184">
        <f t="shared" si="0"/>
        <v>18609648</v>
      </c>
      <c r="I57" s="93"/>
      <c r="J57" s="52">
        <v>25892355</v>
      </c>
      <c r="K57" s="52">
        <v>21844542</v>
      </c>
      <c r="L57" s="52">
        <v>11425753</v>
      </c>
      <c r="M57" s="52">
        <v>6695915</v>
      </c>
      <c r="N57" s="52">
        <v>1811132</v>
      </c>
      <c r="O57" s="184">
        <f t="shared" si="1"/>
        <v>67669697</v>
      </c>
      <c r="P57" s="186">
        <f t="shared" si="2"/>
        <v>86279345</v>
      </c>
    </row>
    <row r="58" spans="3:16" ht="30" customHeight="1">
      <c r="C58" s="28"/>
      <c r="D58" s="32" t="s">
        <v>47</v>
      </c>
      <c r="E58" s="33"/>
      <c r="F58" s="183">
        <f>SUM(F59:F62)</f>
        <v>54745</v>
      </c>
      <c r="G58" s="183">
        <f>SUM(G59:G62)</f>
        <v>490473</v>
      </c>
      <c r="H58" s="184">
        <f t="shared" si="0"/>
        <v>545218</v>
      </c>
      <c r="I58" s="185"/>
      <c r="J58" s="183">
        <f>SUM(J59:J62)</f>
        <v>8674088</v>
      </c>
      <c r="K58" s="183">
        <f>SUM(K59:K62)</f>
        <v>8550266</v>
      </c>
      <c r="L58" s="183">
        <f>SUM(L59:L62)</f>
        <v>24912403</v>
      </c>
      <c r="M58" s="183">
        <f>SUM(M59:M62)</f>
        <v>26210023</v>
      </c>
      <c r="N58" s="183">
        <f>SUM(N59:N62)</f>
        <v>12555805</v>
      </c>
      <c r="O58" s="184">
        <f t="shared" si="1"/>
        <v>80902585</v>
      </c>
      <c r="P58" s="186">
        <f t="shared" si="2"/>
        <v>81447803</v>
      </c>
    </row>
    <row r="59" spans="3:16" ht="30" customHeight="1">
      <c r="C59" s="28"/>
      <c r="D59" s="29"/>
      <c r="E59" s="31" t="s">
        <v>48</v>
      </c>
      <c r="F59" s="52">
        <v>35289</v>
      </c>
      <c r="G59" s="52">
        <v>319419</v>
      </c>
      <c r="H59" s="184">
        <f t="shared" si="0"/>
        <v>354708</v>
      </c>
      <c r="I59" s="93"/>
      <c r="J59" s="52">
        <v>7246267</v>
      </c>
      <c r="K59" s="52">
        <v>6739985</v>
      </c>
      <c r="L59" s="52">
        <v>23718398</v>
      </c>
      <c r="M59" s="52">
        <v>24561510</v>
      </c>
      <c r="N59" s="52">
        <v>12492508</v>
      </c>
      <c r="O59" s="184">
        <f t="shared" si="1"/>
        <v>74758668</v>
      </c>
      <c r="P59" s="186">
        <f t="shared" si="2"/>
        <v>75113376</v>
      </c>
    </row>
    <row r="60" spans="3:16" ht="30" customHeight="1">
      <c r="C60" s="28"/>
      <c r="D60" s="29"/>
      <c r="E60" s="34" t="s">
        <v>49</v>
      </c>
      <c r="F60" s="52">
        <v>19456</v>
      </c>
      <c r="G60" s="52">
        <v>171054</v>
      </c>
      <c r="H60" s="184">
        <f t="shared" si="0"/>
        <v>190510</v>
      </c>
      <c r="I60" s="93"/>
      <c r="J60" s="52">
        <v>1427821</v>
      </c>
      <c r="K60" s="52">
        <v>1810281</v>
      </c>
      <c r="L60" s="52">
        <v>1194005</v>
      </c>
      <c r="M60" s="52">
        <v>1648513</v>
      </c>
      <c r="N60" s="52">
        <v>63297</v>
      </c>
      <c r="O60" s="184">
        <f t="shared" si="1"/>
        <v>6143917</v>
      </c>
      <c r="P60" s="186">
        <f t="shared" si="2"/>
        <v>6334427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7691972</v>
      </c>
      <c r="G63" s="183">
        <f>SUM(G64:G66)</f>
        <v>7847047</v>
      </c>
      <c r="H63" s="184">
        <f t="shared" si="0"/>
        <v>15539019</v>
      </c>
      <c r="I63" s="185"/>
      <c r="J63" s="183">
        <f>SUM(J64:J66)</f>
        <v>14420415</v>
      </c>
      <c r="K63" s="183">
        <f>SUM(K64:K66)</f>
        <v>18570036</v>
      </c>
      <c r="L63" s="183">
        <f>SUM(L64:L66)</f>
        <v>13264605</v>
      </c>
      <c r="M63" s="183">
        <f>SUM(M64:M66)</f>
        <v>10449736</v>
      </c>
      <c r="N63" s="183">
        <f>SUM(N64:N66)</f>
        <v>4938155</v>
      </c>
      <c r="O63" s="184">
        <f t="shared" si="1"/>
        <v>61642947</v>
      </c>
      <c r="P63" s="186">
        <f t="shared" si="2"/>
        <v>77181966</v>
      </c>
    </row>
    <row r="64" spans="3:16" ht="30" customHeight="1">
      <c r="C64" s="28"/>
      <c r="D64" s="29"/>
      <c r="E64" s="34" t="s">
        <v>52</v>
      </c>
      <c r="F64" s="52">
        <v>3794635</v>
      </c>
      <c r="G64" s="52">
        <v>6066140</v>
      </c>
      <c r="H64" s="184">
        <f t="shared" si="0"/>
        <v>9860775</v>
      </c>
      <c r="I64" s="93"/>
      <c r="J64" s="52">
        <v>11311796</v>
      </c>
      <c r="K64" s="52">
        <v>17458007</v>
      </c>
      <c r="L64" s="52">
        <v>12045402</v>
      </c>
      <c r="M64" s="52">
        <v>9599900</v>
      </c>
      <c r="N64" s="52">
        <v>4643891</v>
      </c>
      <c r="O64" s="184">
        <f t="shared" si="1"/>
        <v>55058996</v>
      </c>
      <c r="P64" s="186">
        <f t="shared" si="2"/>
        <v>64919771</v>
      </c>
    </row>
    <row r="65" spans="3:16" ht="30" customHeight="1">
      <c r="C65" s="28"/>
      <c r="D65" s="29"/>
      <c r="E65" s="34" t="s">
        <v>53</v>
      </c>
      <c r="F65" s="52">
        <v>479034</v>
      </c>
      <c r="G65" s="52">
        <v>336900</v>
      </c>
      <c r="H65" s="184">
        <f t="shared" si="0"/>
        <v>815934</v>
      </c>
      <c r="I65" s="93"/>
      <c r="J65" s="52">
        <v>653540</v>
      </c>
      <c r="K65" s="52">
        <v>368254</v>
      </c>
      <c r="L65" s="52">
        <v>256842</v>
      </c>
      <c r="M65" s="52">
        <v>116150</v>
      </c>
      <c r="N65" s="52">
        <v>164664</v>
      </c>
      <c r="O65" s="184">
        <f t="shared" si="1"/>
        <v>1559450</v>
      </c>
      <c r="P65" s="186">
        <f t="shared" si="2"/>
        <v>2375384</v>
      </c>
    </row>
    <row r="66" spans="3:16" ht="30" customHeight="1">
      <c r="C66" s="28"/>
      <c r="D66" s="29"/>
      <c r="E66" s="34" t="s">
        <v>54</v>
      </c>
      <c r="F66" s="52">
        <v>3418303</v>
      </c>
      <c r="G66" s="52">
        <v>1444007</v>
      </c>
      <c r="H66" s="184">
        <f t="shared" si="0"/>
        <v>4862310</v>
      </c>
      <c r="I66" s="93"/>
      <c r="J66" s="52">
        <v>2455079</v>
      </c>
      <c r="K66" s="52">
        <v>743775</v>
      </c>
      <c r="L66" s="52">
        <v>962361</v>
      </c>
      <c r="M66" s="52">
        <v>733686</v>
      </c>
      <c r="N66" s="52">
        <v>129600</v>
      </c>
      <c r="O66" s="184">
        <f t="shared" si="1"/>
        <v>5024501</v>
      </c>
      <c r="P66" s="186">
        <f t="shared" si="2"/>
        <v>9886811</v>
      </c>
    </row>
    <row r="67" spans="3:16" ht="30" customHeight="1">
      <c r="C67" s="28"/>
      <c r="D67" s="36" t="s">
        <v>55</v>
      </c>
      <c r="E67" s="37"/>
      <c r="F67" s="52">
        <v>1194228</v>
      </c>
      <c r="G67" s="52">
        <v>1400211</v>
      </c>
      <c r="H67" s="184">
        <f t="shared" si="0"/>
        <v>2594439</v>
      </c>
      <c r="I67" s="93"/>
      <c r="J67" s="52">
        <v>13046691</v>
      </c>
      <c r="K67" s="52">
        <v>12218378</v>
      </c>
      <c r="L67" s="52">
        <v>7884241</v>
      </c>
      <c r="M67" s="52">
        <v>10077302</v>
      </c>
      <c r="N67" s="52">
        <v>5762514</v>
      </c>
      <c r="O67" s="184">
        <f t="shared" si="1"/>
        <v>48989126</v>
      </c>
      <c r="P67" s="186">
        <f t="shared" si="2"/>
        <v>51583565</v>
      </c>
    </row>
    <row r="68" spans="3:16" ht="30" customHeight="1" thickBot="1">
      <c r="C68" s="38"/>
      <c r="D68" s="39" t="s">
        <v>56</v>
      </c>
      <c r="E68" s="40"/>
      <c r="F68" s="54">
        <v>4735517</v>
      </c>
      <c r="G68" s="54">
        <v>5455726</v>
      </c>
      <c r="H68" s="187">
        <f t="shared" si="0"/>
        <v>10191243</v>
      </c>
      <c r="I68" s="94"/>
      <c r="J68" s="54">
        <v>41578797</v>
      </c>
      <c r="K68" s="54">
        <v>24950686</v>
      </c>
      <c r="L68" s="54">
        <v>17127938</v>
      </c>
      <c r="M68" s="54">
        <v>11949476</v>
      </c>
      <c r="N68" s="54">
        <v>4937054</v>
      </c>
      <c r="O68" s="187">
        <f t="shared" si="1"/>
        <v>100543951</v>
      </c>
      <c r="P68" s="188">
        <f t="shared" si="2"/>
        <v>110735194</v>
      </c>
    </row>
    <row r="69" spans="3:16" ht="30" customHeight="1">
      <c r="C69" s="25" t="s">
        <v>57</v>
      </c>
      <c r="D69" s="41"/>
      <c r="E69" s="42"/>
      <c r="F69" s="179">
        <f>SUM(F70:F78)</f>
        <v>684802</v>
      </c>
      <c r="G69" s="179">
        <f>SUM(G70:G78)</f>
        <v>1209719</v>
      </c>
      <c r="H69" s="180">
        <f t="shared" si="0"/>
        <v>1894521</v>
      </c>
      <c r="I69" s="181"/>
      <c r="J69" s="179">
        <f>SUM(J70:J78)</f>
        <v>98261923</v>
      </c>
      <c r="K69" s="179">
        <f>SUM(K70:K78)</f>
        <v>99223864</v>
      </c>
      <c r="L69" s="179">
        <f>SUM(L70:L78)</f>
        <v>110893291</v>
      </c>
      <c r="M69" s="179">
        <f>SUM(M70:M78)</f>
        <v>128030747</v>
      </c>
      <c r="N69" s="179">
        <f>SUM(N70:N78)</f>
        <v>78015745</v>
      </c>
      <c r="O69" s="180">
        <f t="shared" si="1"/>
        <v>514425570</v>
      </c>
      <c r="P69" s="182">
        <f t="shared" si="2"/>
        <v>516320091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6874952</v>
      </c>
      <c r="K70" s="55">
        <v>16328312</v>
      </c>
      <c r="L70" s="55">
        <v>17840958</v>
      </c>
      <c r="M70" s="55">
        <v>14418530</v>
      </c>
      <c r="N70" s="55">
        <v>4134712</v>
      </c>
      <c r="O70" s="189">
        <f t="shared" si="1"/>
        <v>59597464</v>
      </c>
      <c r="P70" s="190">
        <f t="shared" si="2"/>
        <v>59597464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114903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114903</v>
      </c>
      <c r="P71" s="186">
        <f t="shared" si="2"/>
        <v>114903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46994169</v>
      </c>
      <c r="K72" s="52">
        <v>37608832</v>
      </c>
      <c r="L72" s="52">
        <v>24461703</v>
      </c>
      <c r="M72" s="52">
        <v>13740509</v>
      </c>
      <c r="N72" s="52">
        <v>6823710</v>
      </c>
      <c r="O72" s="184">
        <f t="shared" si="1"/>
        <v>129628923</v>
      </c>
      <c r="P72" s="186">
        <f t="shared" si="2"/>
        <v>129628923</v>
      </c>
    </row>
    <row r="73" spans="3:16" ht="30" customHeight="1">
      <c r="C73" s="28"/>
      <c r="D73" s="36" t="s">
        <v>60</v>
      </c>
      <c r="E73" s="37"/>
      <c r="F73" s="52">
        <v>22077</v>
      </c>
      <c r="G73" s="52">
        <v>78030</v>
      </c>
      <c r="H73" s="183">
        <f t="shared" si="0"/>
        <v>100107</v>
      </c>
      <c r="I73" s="93"/>
      <c r="J73" s="52">
        <v>3440368</v>
      </c>
      <c r="K73" s="52">
        <v>3319260</v>
      </c>
      <c r="L73" s="52">
        <v>7513880</v>
      </c>
      <c r="M73" s="52">
        <v>3749058</v>
      </c>
      <c r="N73" s="52">
        <v>3831741</v>
      </c>
      <c r="O73" s="184">
        <f t="shared" si="1"/>
        <v>21854307</v>
      </c>
      <c r="P73" s="186">
        <f t="shared" si="2"/>
        <v>21954414</v>
      </c>
    </row>
    <row r="74" spans="3:16" ht="30" customHeight="1">
      <c r="C74" s="28"/>
      <c r="D74" s="36" t="s">
        <v>61</v>
      </c>
      <c r="E74" s="37"/>
      <c r="F74" s="52">
        <v>662725</v>
      </c>
      <c r="G74" s="52">
        <v>896924</v>
      </c>
      <c r="H74" s="183">
        <f t="shared" si="0"/>
        <v>1559649</v>
      </c>
      <c r="I74" s="93"/>
      <c r="J74" s="52">
        <v>12783409</v>
      </c>
      <c r="K74" s="52">
        <v>10484910</v>
      </c>
      <c r="L74" s="52">
        <v>13328812</v>
      </c>
      <c r="M74" s="52">
        <v>8002166</v>
      </c>
      <c r="N74" s="52">
        <v>2620236</v>
      </c>
      <c r="O74" s="184">
        <f t="shared" si="1"/>
        <v>47219533</v>
      </c>
      <c r="P74" s="186">
        <f t="shared" si="2"/>
        <v>48779182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234765</v>
      </c>
      <c r="H75" s="183">
        <f aca="true" t="shared" si="3" ref="H75:H84">SUM(F75:G75)</f>
        <v>234765</v>
      </c>
      <c r="I75" s="53"/>
      <c r="J75" s="52">
        <v>27404034</v>
      </c>
      <c r="K75" s="52">
        <v>29117331</v>
      </c>
      <c r="L75" s="52">
        <v>23967178</v>
      </c>
      <c r="M75" s="52">
        <v>16160337</v>
      </c>
      <c r="N75" s="52">
        <v>5488028</v>
      </c>
      <c r="O75" s="184">
        <f aca="true" t="shared" si="4" ref="O75:O84">SUM(I75:N75)</f>
        <v>102136908</v>
      </c>
      <c r="P75" s="186">
        <f aca="true" t="shared" si="5" ref="P75:P84">SUM(O75,H75)</f>
        <v>102371673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236367</v>
      </c>
      <c r="K77" s="52">
        <v>1183041</v>
      </c>
      <c r="L77" s="52">
        <v>22413337</v>
      </c>
      <c r="M77" s="52">
        <v>70132086</v>
      </c>
      <c r="N77" s="52">
        <v>54151866</v>
      </c>
      <c r="O77" s="184">
        <f t="shared" si="4"/>
        <v>148116697</v>
      </c>
      <c r="P77" s="186">
        <f t="shared" si="5"/>
        <v>148116697</v>
      </c>
    </row>
    <row r="78" spans="3:16" ht="30" customHeight="1" thickBot="1">
      <c r="C78" s="38"/>
      <c r="D78" s="160" t="s">
        <v>65</v>
      </c>
      <c r="E78" s="161"/>
      <c r="F78" s="56">
        <v>0</v>
      </c>
      <c r="G78" s="56">
        <v>0</v>
      </c>
      <c r="H78" s="191">
        <f t="shared" si="3"/>
        <v>0</v>
      </c>
      <c r="I78" s="57"/>
      <c r="J78" s="56">
        <v>413721</v>
      </c>
      <c r="K78" s="56">
        <v>1182178</v>
      </c>
      <c r="L78" s="56">
        <v>1367423</v>
      </c>
      <c r="M78" s="56">
        <v>1828061</v>
      </c>
      <c r="N78" s="56">
        <v>965452</v>
      </c>
      <c r="O78" s="191">
        <f t="shared" si="4"/>
        <v>5756835</v>
      </c>
      <c r="P78" s="192">
        <f t="shared" si="5"/>
        <v>5756835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42940626</v>
      </c>
      <c r="K79" s="179">
        <f>SUM(K80:K83)</f>
        <v>45253448</v>
      </c>
      <c r="L79" s="179">
        <f>SUM(L80:L83)</f>
        <v>112565555</v>
      </c>
      <c r="M79" s="179">
        <f>SUM(M80:M83)</f>
        <v>257313217</v>
      </c>
      <c r="N79" s="179">
        <f>SUM(N80:N83)</f>
        <v>167096759</v>
      </c>
      <c r="O79" s="180">
        <f t="shared" si="4"/>
        <v>625169605</v>
      </c>
      <c r="P79" s="182">
        <f t="shared" si="5"/>
        <v>625169605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817092</v>
      </c>
      <c r="K80" s="52">
        <v>2448927</v>
      </c>
      <c r="L80" s="52">
        <v>50005038</v>
      </c>
      <c r="M80" s="52">
        <v>131091804</v>
      </c>
      <c r="N80" s="52">
        <v>95385484</v>
      </c>
      <c r="O80" s="184">
        <f t="shared" si="4"/>
        <v>279748345</v>
      </c>
      <c r="P80" s="186">
        <f t="shared" si="5"/>
        <v>279748345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39200387</v>
      </c>
      <c r="K81" s="52">
        <v>37287646</v>
      </c>
      <c r="L81" s="52">
        <v>47584645</v>
      </c>
      <c r="M81" s="52">
        <v>61201218</v>
      </c>
      <c r="N81" s="52">
        <v>33404518</v>
      </c>
      <c r="O81" s="184">
        <f t="shared" si="4"/>
        <v>218678414</v>
      </c>
      <c r="P81" s="186">
        <f t="shared" si="5"/>
        <v>218678414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231435</v>
      </c>
      <c r="L82" s="52">
        <v>2119671</v>
      </c>
      <c r="M82" s="52">
        <v>8496920</v>
      </c>
      <c r="N82" s="52">
        <v>6859728</v>
      </c>
      <c r="O82" s="184">
        <f t="shared" si="4"/>
        <v>17707754</v>
      </c>
      <c r="P82" s="186">
        <f t="shared" si="5"/>
        <v>17707754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2923147</v>
      </c>
      <c r="K83" s="54">
        <v>5285440</v>
      </c>
      <c r="L83" s="54">
        <v>12856201</v>
      </c>
      <c r="M83" s="54">
        <v>56523275</v>
      </c>
      <c r="N83" s="54">
        <v>31447029</v>
      </c>
      <c r="O83" s="187">
        <f t="shared" si="4"/>
        <v>109035092</v>
      </c>
      <c r="P83" s="188">
        <f t="shared" si="5"/>
        <v>109035092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23570067</v>
      </c>
      <c r="G84" s="197">
        <f>SUM(G48,G69,G79)</f>
        <v>34108193</v>
      </c>
      <c r="H84" s="198">
        <f t="shared" si="3"/>
        <v>57678260</v>
      </c>
      <c r="I84" s="199"/>
      <c r="J84" s="197">
        <f>SUM(J48,J69,J79)</f>
        <v>395705319</v>
      </c>
      <c r="K84" s="197">
        <f>SUM(K48,K69,K79)</f>
        <v>342338786</v>
      </c>
      <c r="L84" s="197">
        <f>SUM(L48,L69,L79)</f>
        <v>381004226</v>
      </c>
      <c r="M84" s="197">
        <f>SUM(M48,M69,M79)</f>
        <v>529197557</v>
      </c>
      <c r="N84" s="197">
        <f>SUM(N48,N69,N79)</f>
        <v>318735210</v>
      </c>
      <c r="O84" s="198">
        <f t="shared" si="4"/>
        <v>1966981098</v>
      </c>
      <c r="P84" s="200">
        <f t="shared" si="5"/>
        <v>2024659358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2021-09-14T09:26:26Z</cp:lastPrinted>
  <dcterms:created xsi:type="dcterms:W3CDTF">2012-04-10T04:28:23Z</dcterms:created>
  <dcterms:modified xsi:type="dcterms:W3CDTF">2021-09-14T09:32:10Z</dcterms:modified>
  <cp:category/>
  <cp:version/>
  <cp:contentType/>
  <cp:contentStatus/>
</cp:coreProperties>
</file>