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<sst xmlns="http://schemas.openxmlformats.org/spreadsheetml/2006/main" count="283" uniqueCount="93">
  <si>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</si>
  <si>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</si>
  <si>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</si>
  <si>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</si>
  <si>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</si>
  <si>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</si>
  <si>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</si>
  <si>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</si>
  <si>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</si>
  <si>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</si>
  <si>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</si>
  <si>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</si>
  <si>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</si>
  <si>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</si>
  <si>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</si>
  <si>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</si>
  <si>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</si>
  <si>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</si>
  <si>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</si>
  <si>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</si>
  <si>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</si>
  <si>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</si>
  <si>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</si>
  <si>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</si>
  <si>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</si>
  <si>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</si>
  <si>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</si>
  <si>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</si>
  <si>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</si>
  <si>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</si>
  <si>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</si>
  <si>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</si>
  <si>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</si>
  <si>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</si>
  <si>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</si>
  <si>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</si>
  <si>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</si>
  <si>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</si>
  <si>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</si>
  <si>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</si>
  <si>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</si>
  <si>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</si>
  <si>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</si>
  <si>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</si>
  <si>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</si>
  <si>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</si>
  <si>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</si>
  <si>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</si>
  <si>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</si>
  <si>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</si>
  <si>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</si>
  <si>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</si>
  <si>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</si>
  <si>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</si>
  <si>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</si>
  <si>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</si>
  <si>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</si>
  <si>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</si>
  <si>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</si>
  <si>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</si>
  <si>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</si>
  <si>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</si>
  <si>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</si>
  <si>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</si>
  <si>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</si>
  <si>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</si>
  <si>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</si>
  <si>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</si>
  <si>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</si>
  <si>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</si>
  <si>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</si>
  <si>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</si>
  <si>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</si>
  <si>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</si>
  <si>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</si>
  <si>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</si>
  <si>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</si>
  <si>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</si>
  <si>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</si>
  <si>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</si>
  <si>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</si>
  <si>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</si>
  <si>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</si>
  <si>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</si>
  <si>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</si>
  <si>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</si>
  <si>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</si>
  <si>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</si>
  <si>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</si>
  <si>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</si>
  <si>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</si>
  <si>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02年 8月分）</t>
  </si>
  <si>
    <t>（令和 02年 8月分）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</si>
</sst>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ck"/>
      <bottom style="medium"/>
    </border>
    <border>
      <left style="thick"/>
      <right/>
      <top style="medium"/>
      <bottom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/>
      <top/>
      <bottom style="thick"/>
    </border>
    <border diagonalUp="1">
      <left style="double"/>
      <right style="medium"/>
      <top style="medium"/>
      <bottom style="thin"/>
      <diagonal style="thin"/>
    </border>
    <border>
      <left style="thick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/>
      <right style="thick"/>
      <top style="thick"/>
      <bottom style="medium"/>
    </border>
    <border>
      <left style="medium"/>
      <right style="double"/>
      <top style="thin"/>
      <bottom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thin"/>
    </border>
    <border diagonalUp="1">
      <left style="double"/>
      <right style="thin"/>
      <top style="thin"/>
      <bottom style="medium"/>
      <diagonal style="thin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176" fontId="12" fillId="0" borderId="23" xfId="0" applyNumberFormat="1" applyFont="1" applyFill="1" applyBorder="1" applyAlignment="1">
      <alignment vertical="center" shrinkToFit="1"/>
    </xf>
    <xf numFmtId="176" fontId="12" fillId="0" borderId="24" xfId="0" applyNumberFormat="1" applyFont="1" applyFill="1" applyBorder="1" applyAlignment="1">
      <alignment vertical="center" shrinkToFi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178" fontId="12" fillId="0" borderId="32" xfId="0" applyNumberFormat="1" applyFont="1" applyFill="1" applyBorder="1" applyAlignment="1">
      <alignment vertical="center" shrinkToFit="1"/>
    </xf>
    <xf numFmtId="0" fontId="8" fillId="0" borderId="33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 shrinkToFit="1"/>
    </xf>
    <xf numFmtId="0" fontId="8" fillId="0" borderId="3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/>
    </xf>
    <xf numFmtId="179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42" xfId="0" applyFont="1" applyFill="1" applyBorder="1" applyAlignment="1">
      <alignment horizontal="left" vertical="center"/>
    </xf>
    <xf numFmtId="178" fontId="8" fillId="0" borderId="43" xfId="0" applyNumberFormat="1" applyFont="1" applyFill="1" applyBorder="1" applyAlignment="1">
      <alignment vertical="center"/>
    </xf>
    <xf numFmtId="178" fontId="8" fillId="0" borderId="44" xfId="0" applyNumberFormat="1" applyFont="1" applyFill="1" applyBorder="1" applyAlignment="1">
      <alignment vertical="center"/>
    </xf>
    <xf numFmtId="0" fontId="8" fillId="0" borderId="45" xfId="0" applyFont="1" applyFill="1" applyBorder="1" applyAlignment="1">
      <alignment horizontal="left" vertical="center"/>
    </xf>
    <xf numFmtId="178" fontId="8" fillId="0" borderId="46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178" fontId="8" fillId="0" borderId="48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81" fontId="8" fillId="0" borderId="49" xfId="0" applyNumberFormat="1" applyFont="1" applyFill="1" applyBorder="1" applyAlignment="1">
      <alignment vertical="center" shrinkToFit="1"/>
    </xf>
    <xf numFmtId="176" fontId="8" fillId="0" borderId="50" xfId="0" applyNumberFormat="1" applyFont="1" applyFill="1" applyBorder="1" applyAlignment="1" applyProtection="1">
      <alignment vertical="center" shrinkToFit="1"/>
      <protection/>
    </xf>
    <xf numFmtId="176" fontId="8" fillId="0" borderId="0" xfId="0" applyNumberFormat="1" applyFont="1" applyFill="1" applyAlignment="1">
      <alignment horizontal="right" vertical="center"/>
    </xf>
    <xf numFmtId="0" fontId="8" fillId="0" borderId="51" xfId="0" applyFont="1" applyFill="1" applyBorder="1" applyAlignment="1">
      <alignment horizontal="left" vertical="center"/>
    </xf>
    <xf numFmtId="56" fontId="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 applyProtection="1">
      <alignment vertical="center" shrinkToFit="1"/>
      <protection/>
    </xf>
    <xf numFmtId="178" fontId="8" fillId="0" borderId="53" xfId="0" applyNumberFormat="1" applyFont="1" applyFill="1" applyBorder="1" applyAlignment="1" applyProtection="1">
      <alignment vertical="center" shrinkToFit="1"/>
      <protection/>
    </xf>
    <xf numFmtId="178" fontId="8" fillId="0" borderId="54" xfId="0" applyNumberFormat="1" applyFont="1" applyFill="1" applyBorder="1" applyAlignment="1" applyProtection="1">
      <alignment vertical="center" shrinkToFit="1"/>
      <protection/>
    </xf>
    <xf numFmtId="178" fontId="8" fillId="0" borderId="55" xfId="0" applyNumberFormat="1" applyFont="1" applyFill="1" applyBorder="1" applyAlignment="1" applyProtection="1">
      <alignment vertical="center" shrinkToFit="1"/>
      <protection/>
    </xf>
    <xf numFmtId="178" fontId="8" fillId="0" borderId="32" xfId="0" applyNumberFormat="1" applyFont="1" applyFill="1" applyBorder="1" applyAlignment="1" applyProtection="1">
      <alignment vertical="center" shrinkToFit="1"/>
      <protection/>
    </xf>
    <xf numFmtId="178" fontId="8" fillId="0" borderId="56" xfId="0" applyNumberFormat="1" applyFont="1" applyFill="1" applyBorder="1" applyAlignment="1" applyProtection="1">
      <alignment vertical="center" shrinkToFit="1"/>
      <protection/>
    </xf>
    <xf numFmtId="178" fontId="8" fillId="0" borderId="57" xfId="0" applyNumberFormat="1" applyFont="1" applyFill="1" applyBorder="1" applyAlignment="1" applyProtection="1">
      <alignment vertical="center" shrinkToFit="1"/>
      <protection/>
    </xf>
    <xf numFmtId="178" fontId="8" fillId="0" borderId="58" xfId="0" applyNumberFormat="1" applyFont="1" applyFill="1" applyBorder="1" applyAlignment="1" applyProtection="1">
      <alignment vertical="center" shrinkToFit="1"/>
      <protection/>
    </xf>
    <xf numFmtId="178" fontId="8" fillId="0" borderId="59" xfId="0" applyNumberFormat="1" applyFont="1" applyFill="1" applyBorder="1" applyAlignment="1" applyProtection="1">
      <alignment vertical="center" shrinkToFit="1"/>
      <protection/>
    </xf>
    <xf numFmtId="178" fontId="8" fillId="0" borderId="60" xfId="0" applyNumberFormat="1" applyFont="1" applyFill="1" applyBorder="1" applyAlignment="1" applyProtection="1">
      <alignment vertical="center" shrinkToFit="1"/>
      <protection/>
    </xf>
    <xf numFmtId="178" fontId="8" fillId="0" borderId="61" xfId="0" applyNumberFormat="1" applyFont="1" applyFill="1" applyBorder="1" applyAlignment="1" applyProtection="1">
      <alignment vertical="center" shrinkToFit="1"/>
      <protection/>
    </xf>
    <xf numFmtId="178" fontId="8" fillId="0" borderId="62" xfId="0" applyNumberFormat="1" applyFont="1" applyFill="1" applyBorder="1" applyAlignment="1" applyProtection="1">
      <alignment vertical="center" shrinkToFit="1"/>
      <protection/>
    </xf>
    <xf numFmtId="178" fontId="8" fillId="0" borderId="63" xfId="0" applyNumberFormat="1" applyFont="1" applyFill="1" applyBorder="1" applyAlignment="1" applyProtection="1">
      <alignment vertical="center" shrinkToFit="1"/>
      <protection/>
    </xf>
    <xf numFmtId="178" fontId="8" fillId="0" borderId="64" xfId="0" applyNumberFormat="1" applyFont="1" applyFill="1" applyBorder="1" applyAlignment="1" applyProtection="1">
      <alignment vertical="center" shrinkToFit="1"/>
      <protection/>
    </xf>
    <xf numFmtId="178" fontId="8" fillId="0" borderId="65" xfId="0" applyNumberFormat="1" applyFont="1" applyFill="1" applyBorder="1" applyAlignment="1" applyProtection="1">
      <alignment vertical="center" shrinkToFit="1"/>
      <protection/>
    </xf>
    <xf numFmtId="178" fontId="8" fillId="0" borderId="66" xfId="0" applyNumberFormat="1" applyFont="1" applyFill="1" applyBorder="1" applyAlignment="1" applyProtection="1">
      <alignment vertical="center" shrinkToFit="1"/>
      <protection/>
    </xf>
    <xf numFmtId="178" fontId="8" fillId="0" borderId="67" xfId="0" applyNumberFormat="1" applyFont="1" applyFill="1" applyBorder="1" applyAlignment="1" applyProtection="1">
      <alignment vertical="center" shrinkToFit="1"/>
      <protection/>
    </xf>
    <xf numFmtId="178" fontId="8" fillId="0" borderId="68" xfId="0" applyNumberFormat="1" applyFont="1" applyFill="1" applyBorder="1" applyAlignment="1" applyProtection="1">
      <alignment vertical="center" shrinkToFit="1"/>
      <protection/>
    </xf>
    <xf numFmtId="176" fontId="8" fillId="0" borderId="69" xfId="0" applyNumberFormat="1" applyFont="1" applyFill="1" applyBorder="1" applyAlignment="1" applyProtection="1">
      <alignment vertical="center" shrinkToFit="1"/>
      <protection locked="0"/>
    </xf>
    <xf numFmtId="178" fontId="8" fillId="0" borderId="70" xfId="0" applyNumberFormat="1" applyFont="1" applyFill="1" applyBorder="1" applyAlignment="1" applyProtection="1">
      <alignment vertical="center" shrinkToFit="1"/>
      <protection/>
    </xf>
    <xf numFmtId="178" fontId="12" fillId="0" borderId="71" xfId="0" applyNumberFormat="1" applyFont="1" applyFill="1" applyBorder="1" applyAlignment="1">
      <alignment vertical="center" shrinkToFit="1"/>
    </xf>
    <xf numFmtId="178" fontId="8" fillId="0" borderId="12" xfId="0" applyNumberFormat="1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178" fontId="8" fillId="0" borderId="72" xfId="0" applyNumberFormat="1" applyFont="1" applyFill="1" applyBorder="1" applyAlignment="1">
      <alignment vertical="center"/>
    </xf>
    <xf numFmtId="178" fontId="8" fillId="0" borderId="73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74" xfId="0" applyNumberFormat="1" applyFont="1" applyFill="1" applyBorder="1" applyAlignment="1">
      <alignment vertical="center"/>
    </xf>
    <xf numFmtId="178" fontId="8" fillId="0" borderId="75" xfId="0" applyNumberFormat="1" applyFont="1" applyFill="1" applyBorder="1" applyAlignment="1">
      <alignment vertical="center"/>
    </xf>
    <xf numFmtId="178" fontId="8" fillId="0" borderId="54" xfId="0" applyNumberFormat="1" applyFont="1" applyFill="1" applyBorder="1" applyAlignment="1">
      <alignment vertical="center"/>
    </xf>
    <xf numFmtId="178" fontId="8" fillId="0" borderId="59" xfId="0" applyNumberFormat="1" applyFont="1" applyFill="1" applyBorder="1" applyAlignment="1">
      <alignment vertical="center" shrinkToFit="1"/>
    </xf>
    <xf numFmtId="178" fontId="8" fillId="0" borderId="60" xfId="0" applyNumberFormat="1" applyFont="1" applyFill="1" applyBorder="1" applyAlignment="1">
      <alignment vertical="center" shrinkToFit="1"/>
    </xf>
    <xf numFmtId="0" fontId="8" fillId="0" borderId="5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176" fontId="8" fillId="0" borderId="76" xfId="0" applyNumberFormat="1" applyFont="1" applyFill="1" applyBorder="1" applyAlignment="1">
      <alignment vertical="center"/>
    </xf>
    <xf numFmtId="176" fontId="8" fillId="0" borderId="77" xfId="0" applyNumberFormat="1" applyFont="1" applyFill="1" applyBorder="1" applyAlignment="1">
      <alignment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79" xfId="0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178" fontId="8" fillId="0" borderId="8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183" fontId="7" fillId="0" borderId="0" xfId="0" applyNumberFormat="1" applyFont="1" applyFill="1" applyAlignment="1">
      <alignment horizontal="center" vertical="center"/>
    </xf>
    <xf numFmtId="178" fontId="8" fillId="0" borderId="81" xfId="0" applyNumberFormat="1" applyFont="1" applyFill="1" applyBorder="1" applyAlignment="1">
      <alignment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178" fontId="8" fillId="0" borderId="39" xfId="0" applyNumberFormat="1" applyFont="1" applyFill="1" applyBorder="1" applyAlignment="1">
      <alignment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shrinkToFit="1"/>
    </xf>
    <xf numFmtId="0" fontId="8" fillId="0" borderId="36" xfId="0" applyFont="1" applyFill="1" applyBorder="1" applyAlignment="1">
      <alignment horizontal="left" vertical="center" shrinkToFit="1"/>
    </xf>
    <xf numFmtId="0" fontId="8" fillId="0" borderId="38" xfId="0" applyFont="1" applyFill="1" applyBorder="1" applyAlignment="1">
      <alignment horizontal="left" vertical="center" shrinkToFit="1"/>
    </xf>
    <xf numFmtId="0" fontId="8" fillId="0" borderId="39" xfId="0" applyFont="1" applyFill="1" applyBorder="1" applyAlignment="1">
      <alignment horizontal="left" vertical="center" shrinkToFit="1"/>
    </xf>
    <xf numFmtId="0" fontId="8" fillId="0" borderId="95" xfId="0" applyFont="1" applyFill="1" applyBorder="1" applyAlignment="1">
      <alignment horizontal="left" vertical="center"/>
    </xf>
    <xf numFmtId="0" fontId="8" fillId="0" borderId="96" xfId="0" applyFont="1" applyFill="1" applyBorder="1" applyAlignment="1">
      <alignment horizontal="left" vertical="center"/>
    </xf>
    <xf numFmtId="0" fontId="8" fillId="0" borderId="97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 shrinkToFit="1"/>
    </xf>
    <xf numFmtId="178" fontId="12" fillId="0" borderId="32" xfId="0" applyNumberFormat="1" applyFont="1" applyFill="1" applyBorder="1" applyAlignment="1" applyProtection="1">
      <alignment vertical="center" shrinkToFit="1"/>
      <protection locked="0"/>
    </xf>
    <xf numFmtId="178" fontId="12" fillId="0" borderId="57" xfId="0" applyNumberFormat="1" applyFont="1" applyFill="1" applyBorder="1" applyAlignment="1" applyProtection="1">
      <alignment vertical="center" shrinkToFit="1"/>
      <protection locked="0"/>
    </xf>
    <xf numFmtId="176" fontId="12" fillId="0" borderId="106" xfId="0" applyNumberFormat="1" applyFont="1" applyFill="1" applyBorder="1" applyAlignment="1" applyProtection="1">
      <alignment vertical="center" shrinkToFit="1"/>
      <protection locked="0"/>
    </xf>
    <xf numFmtId="178" fontId="12" fillId="0" borderId="71" xfId="0" applyNumberFormat="1" applyFont="1" applyFill="1" applyBorder="1" applyAlignment="1" applyProtection="1">
      <alignment vertical="center" shrinkToFit="1"/>
      <protection locked="0"/>
    </xf>
    <xf numFmtId="178" fontId="12" fillId="0" borderId="72" xfId="0" applyNumberFormat="1" applyFont="1" applyFill="1" applyBorder="1" applyAlignment="1" applyProtection="1">
      <alignment vertical="center" shrinkToFit="1"/>
      <protection locked="0"/>
    </xf>
    <xf numFmtId="178" fontId="12" fillId="0" borderId="107" xfId="0" applyNumberFormat="1" applyFont="1" applyFill="1" applyBorder="1" applyAlignment="1" applyProtection="1">
      <alignment vertical="center" shrinkToFit="1"/>
      <protection locked="0"/>
    </xf>
    <xf numFmtId="178" fontId="12" fillId="0" borderId="108" xfId="0" applyNumberFormat="1" applyFont="1" applyFill="1" applyBorder="1" applyAlignment="1" applyProtection="1">
      <alignment vertical="center" shrinkToFit="1"/>
      <protection locked="0"/>
    </xf>
    <xf numFmtId="176" fontId="12" fillId="0" borderId="109" xfId="0" applyNumberFormat="1" applyFont="1" applyFill="1" applyBorder="1" applyAlignment="1" applyProtection="1">
      <alignment vertical="center" shrinkToFit="1"/>
      <protection locked="0"/>
    </xf>
    <xf numFmtId="176" fontId="12" fillId="0" borderId="110" xfId="0" applyNumberFormat="1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E4" sqref="E4"/>
    </sheetView>
  </sheetViews>
  <sheetFormatPr defaultColWidth="0" defaultRowHeight="13.5" zeroHeight="1"/>
  <cols>
    <col min="1" max="1" width="4.625" style="27" customWidth="1"/>
    <col min="2" max="2" width="3.75390625" style="27" customWidth="1"/>
    <col min="3" max="4" width="6.125" style="27" customWidth="1"/>
    <col min="5" max="5" width="20.625" style="27" customWidth="1"/>
    <col min="6" max="16" width="16.625" style="27" customWidth="1"/>
    <col min="17" max="17" width="4.25390625" style="27" customWidth="1"/>
    <col min="18" max="16384" width="0" style="27" hidden="1" customWidth="1"/>
  </cols>
  <sheetData>
    <row r="1" spans="4:15" ht="39.75" customHeight="1">
      <c r="D1" s="46"/>
      <c r="E1" s="47"/>
      <c r="F1" s="142" t="s">
        <v>21</v>
      </c>
      <c r="G1" s="142"/>
      <c r="H1" s="142"/>
      <c r="I1" s="142"/>
      <c r="J1" s="142"/>
      <c r="K1" s="142"/>
      <c r="L1" s="142"/>
      <c r="M1" s="142"/>
      <c r="N1" s="142"/>
      <c r="O1" s="48"/>
    </row>
    <row r="2" spans="5:16" ht="45" customHeight="1">
      <c r="E2" s="49"/>
      <c r="F2" s="143" t="s">
        <v>91</v>
      </c>
      <c r="G2" s="143"/>
      <c r="H2" s="143"/>
      <c r="I2" s="143"/>
      <c r="J2" s="143"/>
      <c r="K2" s="144"/>
      <c r="L2" s="144"/>
      <c r="M2" s="144"/>
      <c r="N2" s="144"/>
      <c r="O2" s="156">
        <v>41009</v>
      </c>
      <c r="P2" s="156"/>
    </row>
    <row r="3" spans="6:17" ht="30" customHeight="1">
      <c r="F3" s="50"/>
      <c r="G3" s="50"/>
      <c r="H3" s="50"/>
      <c r="I3" s="50"/>
      <c r="J3" s="50"/>
      <c r="N3" s="51"/>
      <c r="O3" s="156" t="s">
        <v>0</v>
      </c>
      <c r="P3" s="156"/>
      <c r="Q3" s="52"/>
    </row>
    <row r="4" spans="3:17" ht="45" customHeight="1">
      <c r="C4" s="53" t="s">
        <v>22</v>
      </c>
      <c r="F4" s="50"/>
      <c r="G4" s="84"/>
      <c r="H4" s="50"/>
      <c r="I4" s="50"/>
      <c r="J4" s="50"/>
      <c r="M4" s="66" t="s">
        <v>75</v>
      </c>
      <c r="N4" s="51"/>
      <c r="P4" s="82"/>
      <c r="Q4" s="52"/>
    </row>
    <row r="5" spans="6:17" ht="7.5" customHeight="1" thickBot="1">
      <c r="F5" s="50"/>
      <c r="G5" s="50"/>
      <c r="H5" s="50"/>
      <c r="I5" s="50"/>
      <c r="J5" s="50"/>
      <c r="N5" s="51"/>
      <c r="O5" s="82"/>
      <c r="P5" s="82"/>
      <c r="Q5" s="52"/>
    </row>
    <row r="6" spans="3:19" ht="45" customHeight="1">
      <c r="C6" s="154" t="s">
        <v>20</v>
      </c>
      <c r="D6" s="147"/>
      <c r="E6" s="155"/>
      <c r="F6" s="150" t="s">
        <v>80</v>
      </c>
      <c r="G6" s="155"/>
      <c r="H6" s="147" t="s">
        <v>81</v>
      </c>
      <c r="I6" s="147"/>
      <c r="J6" s="150" t="s">
        <v>82</v>
      </c>
      <c r="K6" s="151"/>
      <c r="L6" s="147" t="s">
        <v>85</v>
      </c>
      <c r="M6" s="148"/>
      <c r="P6" s="51"/>
      <c r="Q6" s="82"/>
      <c r="R6" s="82"/>
      <c r="S6" s="52"/>
    </row>
    <row r="7" spans="3:19" ht="45" customHeight="1" thickBot="1">
      <c r="C7" s="139" t="s">
        <v>19</v>
      </c>
      <c r="D7" s="140"/>
      <c r="E7" s="140"/>
      <c r="F7" s="132">
        <v>42997</v>
      </c>
      <c r="G7" s="141"/>
      <c r="H7" s="145">
        <v>31149</v>
      </c>
      <c r="I7" s="141"/>
      <c r="J7" s="132">
        <v>17360</v>
      </c>
      <c r="K7" s="133"/>
      <c r="L7" s="145">
        <f>SUM(F7:K7)</f>
        <v>91506</v>
      </c>
      <c r="M7" s="149"/>
      <c r="P7" s="51"/>
      <c r="Q7" s="82"/>
      <c r="R7" s="82"/>
      <c r="S7" s="52"/>
    </row>
    <row r="8" spans="3:21" ht="30" customHeight="1">
      <c r="C8" s="85"/>
      <c r="D8" s="85"/>
      <c r="E8" s="85"/>
      <c r="F8" s="70"/>
      <c r="G8" s="70"/>
      <c r="H8" s="70"/>
      <c r="I8" s="70"/>
      <c r="J8" s="70"/>
      <c r="K8" s="70"/>
      <c r="L8" s="70"/>
      <c r="M8" s="70"/>
      <c r="N8" s="70"/>
      <c r="O8" s="70"/>
      <c r="R8" s="51"/>
      <c r="S8" s="82"/>
      <c r="T8" s="82"/>
      <c r="U8" s="52"/>
    </row>
    <row r="9" spans="3:17" ht="45" customHeight="1">
      <c r="C9" s="53" t="s">
        <v>23</v>
      </c>
      <c r="E9" s="54"/>
      <c r="O9" s="65"/>
      <c r="P9" s="67" t="s">
        <v>75</v>
      </c>
      <c r="Q9" s="52"/>
    </row>
    <row r="10" spans="3:17" ht="6.75" customHeight="1" thickBot="1">
      <c r="C10" s="55"/>
      <c r="D10" s="55"/>
      <c r="E10" s="56"/>
      <c r="L10" s="57"/>
      <c r="M10" s="57"/>
      <c r="N10" s="134"/>
      <c r="O10" s="134"/>
      <c r="P10" s="134"/>
      <c r="Q10" s="57"/>
    </row>
    <row r="11" spans="3:17" ht="49.5" customHeight="1">
      <c r="C11" s="137"/>
      <c r="D11" s="138"/>
      <c r="E11" s="138"/>
      <c r="F11" s="1" t="s">
        <v>10</v>
      </c>
      <c r="G11" s="1" t="s">
        <v>28</v>
      </c>
      <c r="H11" s="122" t="s">
        <v>11</v>
      </c>
      <c r="I11" s="123" t="s">
        <v>29</v>
      </c>
      <c r="J11" s="124" t="s">
        <v>1</v>
      </c>
      <c r="K11" s="124" t="s">
        <v>2</v>
      </c>
      <c r="L11" s="124" t="s">
        <v>3</v>
      </c>
      <c r="M11" s="124" t="s">
        <v>4</v>
      </c>
      <c r="N11" s="124" t="s">
        <v>5</v>
      </c>
      <c r="O11" s="125" t="s">
        <v>11</v>
      </c>
      <c r="P11" s="120" t="s">
        <v>83</v>
      </c>
      <c r="Q11" s="2"/>
    </row>
    <row r="12" spans="3:17" ht="49.5" customHeight="1">
      <c r="C12" s="58" t="s">
        <v>86</v>
      </c>
      <c r="D12" s="3"/>
      <c r="E12" s="3"/>
      <c r="F12" s="8">
        <f>SUM(F13:F15)</f>
        <v>3720</v>
      </c>
      <c r="G12" s="8">
        <f>SUM(G13:G15)</f>
        <v>2671</v>
      </c>
      <c r="H12" s="110">
        <f>SUM(H13:H15)</f>
        <v>6391</v>
      </c>
      <c r="I12" s="126">
        <v>0</v>
      </c>
      <c r="J12" s="8">
        <f aca="true" t="shared" si="0" ref="J12:O12">SUM(J13:J15)</f>
        <v>4550</v>
      </c>
      <c r="K12" s="8">
        <f t="shared" si="0"/>
        <v>2646</v>
      </c>
      <c r="L12" s="8">
        <f t="shared" si="0"/>
        <v>2071</v>
      </c>
      <c r="M12" s="8">
        <f t="shared" si="0"/>
        <v>2535</v>
      </c>
      <c r="N12" s="8">
        <f t="shared" si="0"/>
        <v>1441</v>
      </c>
      <c r="O12" s="110">
        <f t="shared" si="0"/>
        <v>13243</v>
      </c>
      <c r="P12" s="111">
        <f aca="true" t="shared" si="1" ref="P12:P17">H12+O12</f>
        <v>19634</v>
      </c>
      <c r="Q12" s="2"/>
    </row>
    <row r="13" spans="3:16" ht="49.5" customHeight="1">
      <c r="C13" s="58" t="s">
        <v>87</v>
      </c>
      <c r="D13" s="121"/>
      <c r="E13" s="121"/>
      <c r="F13" s="8">
        <v>447</v>
      </c>
      <c r="G13" s="8">
        <v>299</v>
      </c>
      <c r="H13" s="110">
        <f>SUM(F13:G13)</f>
        <v>746</v>
      </c>
      <c r="I13" s="126">
        <v>0</v>
      </c>
      <c r="J13" s="8">
        <v>468</v>
      </c>
      <c r="K13" s="8">
        <v>276</v>
      </c>
      <c r="L13" s="8">
        <v>197</v>
      </c>
      <c r="M13" s="8">
        <v>184</v>
      </c>
      <c r="N13" s="8">
        <v>122</v>
      </c>
      <c r="O13" s="110">
        <f>SUM(J13:N13)</f>
        <v>1247</v>
      </c>
      <c r="P13" s="111">
        <f t="shared" si="1"/>
        <v>1993</v>
      </c>
    </row>
    <row r="14" spans="3:16" ht="49.5" customHeight="1">
      <c r="C14" s="135" t="s">
        <v>88</v>
      </c>
      <c r="D14" s="136"/>
      <c r="E14" s="136"/>
      <c r="F14" s="8">
        <v>1604</v>
      </c>
      <c r="G14" s="8">
        <v>974</v>
      </c>
      <c r="H14" s="110">
        <f>SUM(F14:G14)</f>
        <v>2578</v>
      </c>
      <c r="I14" s="126">
        <v>0</v>
      </c>
      <c r="J14" s="8">
        <v>1567</v>
      </c>
      <c r="K14" s="8">
        <v>793</v>
      </c>
      <c r="L14" s="8">
        <v>559</v>
      </c>
      <c r="M14" s="8">
        <v>667</v>
      </c>
      <c r="N14" s="8">
        <v>376</v>
      </c>
      <c r="O14" s="110">
        <f>SUM(J14:N14)</f>
        <v>3962</v>
      </c>
      <c r="P14" s="111">
        <f t="shared" si="1"/>
        <v>6540</v>
      </c>
    </row>
    <row r="15" spans="3:16" ht="49.5" customHeight="1">
      <c r="C15" s="58" t="s">
        <v>89</v>
      </c>
      <c r="D15" s="121"/>
      <c r="E15" s="121"/>
      <c r="F15" s="8">
        <v>1669</v>
      </c>
      <c r="G15" s="8">
        <v>1398</v>
      </c>
      <c r="H15" s="110">
        <f>SUM(F15:G15)</f>
        <v>3067</v>
      </c>
      <c r="I15" s="126"/>
      <c r="J15" s="8">
        <v>2515</v>
      </c>
      <c r="K15" s="8">
        <v>1577</v>
      </c>
      <c r="L15" s="8">
        <v>1315</v>
      </c>
      <c r="M15" s="8">
        <v>1684</v>
      </c>
      <c r="N15" s="8">
        <v>943</v>
      </c>
      <c r="O15" s="110">
        <f>SUM(J15:N15)</f>
        <v>8034</v>
      </c>
      <c r="P15" s="111">
        <f t="shared" si="1"/>
        <v>11101</v>
      </c>
    </row>
    <row r="16" spans="3:16" ht="49.5" customHeight="1">
      <c r="C16" s="135" t="s">
        <v>90</v>
      </c>
      <c r="D16" s="136"/>
      <c r="E16" s="136"/>
      <c r="F16" s="8">
        <v>26</v>
      </c>
      <c r="G16" s="8">
        <v>51</v>
      </c>
      <c r="H16" s="110">
        <f>SUM(F16:G16)</f>
        <v>77</v>
      </c>
      <c r="I16" s="126">
        <v>0</v>
      </c>
      <c r="J16" s="8">
        <v>81</v>
      </c>
      <c r="K16" s="8">
        <v>49</v>
      </c>
      <c r="L16" s="8">
        <v>32</v>
      </c>
      <c r="M16" s="8">
        <v>44</v>
      </c>
      <c r="N16" s="8">
        <v>29</v>
      </c>
      <c r="O16" s="110">
        <f>SUM(J16:N16)</f>
        <v>235</v>
      </c>
      <c r="P16" s="111">
        <f t="shared" si="1"/>
        <v>312</v>
      </c>
    </row>
    <row r="17" spans="3:16" ht="49.5" customHeight="1" thickBot="1">
      <c r="C17" s="130" t="s">
        <v>14</v>
      </c>
      <c r="D17" s="131"/>
      <c r="E17" s="131"/>
      <c r="F17" s="59">
        <f>F12+F16</f>
        <v>3746</v>
      </c>
      <c r="G17" s="59">
        <f>G12+G16</f>
        <v>2722</v>
      </c>
      <c r="H17" s="59">
        <f>H12+H16</f>
        <v>6468</v>
      </c>
      <c r="I17" s="127">
        <v>0</v>
      </c>
      <c r="J17" s="59">
        <f aca="true" t="shared" si="2" ref="J17:O17">J12+J16</f>
        <v>4631</v>
      </c>
      <c r="K17" s="59">
        <f t="shared" si="2"/>
        <v>2695</v>
      </c>
      <c r="L17" s="59">
        <f t="shared" si="2"/>
        <v>2103</v>
      </c>
      <c r="M17" s="59">
        <f t="shared" si="2"/>
        <v>2579</v>
      </c>
      <c r="N17" s="59">
        <f t="shared" si="2"/>
        <v>1470</v>
      </c>
      <c r="O17" s="59">
        <f t="shared" si="2"/>
        <v>13478</v>
      </c>
      <c r="P17" s="112">
        <f t="shared" si="1"/>
        <v>19946</v>
      </c>
    </row>
    <row r="18" ht="30" customHeight="1"/>
    <row r="19" spans="3:17" ht="39.75" customHeight="1">
      <c r="C19" s="53" t="s">
        <v>24</v>
      </c>
      <c r="E19" s="54"/>
      <c r="N19" s="68"/>
      <c r="O19" s="52"/>
      <c r="P19" s="69" t="s">
        <v>79</v>
      </c>
      <c r="Q19" s="52"/>
    </row>
    <row r="20" spans="3:17" ht="6.75" customHeight="1" thickBot="1">
      <c r="C20" s="55"/>
      <c r="D20" s="55"/>
      <c r="E20" s="56"/>
      <c r="L20" s="57"/>
      <c r="M20" s="57"/>
      <c r="N20" s="57"/>
      <c r="P20" s="57"/>
      <c r="Q20" s="57"/>
    </row>
    <row r="21" spans="3:17" ht="49.5" customHeight="1">
      <c r="C21" s="137"/>
      <c r="D21" s="138"/>
      <c r="E21" s="138"/>
      <c r="F21" s="160" t="s">
        <v>15</v>
      </c>
      <c r="G21" s="146"/>
      <c r="H21" s="146"/>
      <c r="I21" s="146" t="s">
        <v>16</v>
      </c>
      <c r="J21" s="146"/>
      <c r="K21" s="146"/>
      <c r="L21" s="146"/>
      <c r="M21" s="146"/>
      <c r="N21" s="146"/>
      <c r="O21" s="146"/>
      <c r="P21" s="128" t="s">
        <v>84</v>
      </c>
      <c r="Q21" s="2"/>
    </row>
    <row r="22" spans="3:17" ht="49.5" customHeight="1">
      <c r="C22" s="165"/>
      <c r="D22" s="166"/>
      <c r="E22" s="166"/>
      <c r="F22" s="3" t="s">
        <v>7</v>
      </c>
      <c r="G22" s="3" t="s">
        <v>8</v>
      </c>
      <c r="H22" s="4" t="s">
        <v>9</v>
      </c>
      <c r="I22" s="5" t="s">
        <v>29</v>
      </c>
      <c r="J22" s="3" t="s">
        <v>1</v>
      </c>
      <c r="K22" s="6" t="s">
        <v>2</v>
      </c>
      <c r="L22" s="6" t="s">
        <v>3</v>
      </c>
      <c r="M22" s="6" t="s">
        <v>4</v>
      </c>
      <c r="N22" s="6" t="s">
        <v>5</v>
      </c>
      <c r="O22" s="7" t="s">
        <v>9</v>
      </c>
      <c r="P22" s="129"/>
      <c r="Q22" s="2"/>
    </row>
    <row r="23" spans="3:17" ht="49.5" customHeight="1">
      <c r="C23" s="58" t="s">
        <v>12</v>
      </c>
      <c r="D23" s="3"/>
      <c r="E23" s="3"/>
      <c r="F23" s="8">
        <v>998</v>
      </c>
      <c r="G23" s="8">
        <v>1203</v>
      </c>
      <c r="H23" s="110">
        <f>SUM(F23:G23)</f>
        <v>2201</v>
      </c>
      <c r="I23" s="9">
        <v>0</v>
      </c>
      <c r="J23" s="8">
        <v>3311</v>
      </c>
      <c r="K23" s="8">
        <v>2017</v>
      </c>
      <c r="L23" s="8">
        <v>1160</v>
      </c>
      <c r="M23" s="8">
        <v>822</v>
      </c>
      <c r="N23" s="8">
        <v>330</v>
      </c>
      <c r="O23" s="110">
        <f>SUM(I23:N23)</f>
        <v>7640</v>
      </c>
      <c r="P23" s="111">
        <f>H23+O23</f>
        <v>9841</v>
      </c>
      <c r="Q23" s="2"/>
    </row>
    <row r="24" spans="3:16" ht="49.5" customHeight="1">
      <c r="C24" s="135" t="s">
        <v>13</v>
      </c>
      <c r="D24" s="136"/>
      <c r="E24" s="136"/>
      <c r="F24" s="8">
        <v>10</v>
      </c>
      <c r="G24" s="8">
        <v>25</v>
      </c>
      <c r="H24" s="110">
        <f>SUM(F24:G24)</f>
        <v>35</v>
      </c>
      <c r="I24" s="9">
        <v>0</v>
      </c>
      <c r="J24" s="8">
        <v>63</v>
      </c>
      <c r="K24" s="8">
        <v>36</v>
      </c>
      <c r="L24" s="8">
        <v>15</v>
      </c>
      <c r="M24" s="8">
        <v>16</v>
      </c>
      <c r="N24" s="8">
        <v>10</v>
      </c>
      <c r="O24" s="110">
        <f>SUM(I24:N24)</f>
        <v>140</v>
      </c>
      <c r="P24" s="111">
        <f>H24+O24</f>
        <v>175</v>
      </c>
    </row>
    <row r="25" spans="3:16" ht="49.5" customHeight="1" thickBot="1">
      <c r="C25" s="130" t="s">
        <v>14</v>
      </c>
      <c r="D25" s="131"/>
      <c r="E25" s="131"/>
      <c r="F25" s="59">
        <f>SUM(F23:F24)</f>
        <v>1008</v>
      </c>
      <c r="G25" s="59">
        <f>SUM(G23:G24)</f>
        <v>1228</v>
      </c>
      <c r="H25" s="113">
        <f>SUM(F25:G25)</f>
        <v>2236</v>
      </c>
      <c r="I25" s="60">
        <f>SUM(I23:I24)</f>
        <v>0</v>
      </c>
      <c r="J25" s="59">
        <f aca="true" t="shared" si="3" ref="J25:O25">SUM(J23:J24)</f>
        <v>3374</v>
      </c>
      <c r="K25" s="59">
        <f t="shared" si="3"/>
        <v>2053</v>
      </c>
      <c r="L25" s="59">
        <f t="shared" si="3"/>
        <v>1175</v>
      </c>
      <c r="M25" s="59">
        <f t="shared" si="3"/>
        <v>838</v>
      </c>
      <c r="N25" s="59">
        <f t="shared" si="3"/>
        <v>340</v>
      </c>
      <c r="O25" s="113">
        <f t="shared" si="3"/>
        <v>7780</v>
      </c>
      <c r="P25" s="112">
        <f>H25+O25</f>
        <v>10016</v>
      </c>
    </row>
    <row r="26" ht="30" customHeight="1"/>
    <row r="27" spans="3:17" ht="39.75" customHeight="1">
      <c r="C27" s="53" t="s">
        <v>25</v>
      </c>
      <c r="E27" s="54"/>
      <c r="N27" s="52"/>
      <c r="O27" s="52"/>
      <c r="P27" s="69" t="s">
        <v>79</v>
      </c>
      <c r="Q27" s="52"/>
    </row>
    <row r="28" spans="3:17" ht="6.75" customHeight="1" thickBot="1">
      <c r="C28" s="55"/>
      <c r="D28" s="55"/>
      <c r="E28" s="56"/>
      <c r="L28" s="57"/>
      <c r="M28" s="57"/>
      <c r="N28" s="57"/>
      <c r="P28" s="57"/>
      <c r="Q28" s="57"/>
    </row>
    <row r="29" spans="3:17" ht="49.5" customHeight="1">
      <c r="C29" s="137"/>
      <c r="D29" s="138"/>
      <c r="E29" s="138"/>
      <c r="F29" s="160" t="s">
        <v>15</v>
      </c>
      <c r="G29" s="146"/>
      <c r="H29" s="146"/>
      <c r="I29" s="146" t="s">
        <v>16</v>
      </c>
      <c r="J29" s="146"/>
      <c r="K29" s="146"/>
      <c r="L29" s="146"/>
      <c r="M29" s="146"/>
      <c r="N29" s="146"/>
      <c r="O29" s="146"/>
      <c r="P29" s="128" t="s">
        <v>84</v>
      </c>
      <c r="Q29" s="2"/>
    </row>
    <row r="30" spans="3:17" ht="49.5" customHeight="1">
      <c r="C30" s="165"/>
      <c r="D30" s="166"/>
      <c r="E30" s="166"/>
      <c r="F30" s="3" t="s">
        <v>7</v>
      </c>
      <c r="G30" s="3" t="s">
        <v>8</v>
      </c>
      <c r="H30" s="4" t="s">
        <v>9</v>
      </c>
      <c r="I30" s="5" t="s">
        <v>29</v>
      </c>
      <c r="J30" s="3" t="s">
        <v>1</v>
      </c>
      <c r="K30" s="6" t="s">
        <v>2</v>
      </c>
      <c r="L30" s="6" t="s">
        <v>3</v>
      </c>
      <c r="M30" s="6" t="s">
        <v>4</v>
      </c>
      <c r="N30" s="6" t="s">
        <v>5</v>
      </c>
      <c r="O30" s="7" t="s">
        <v>9</v>
      </c>
      <c r="P30" s="129"/>
      <c r="Q30" s="2"/>
    </row>
    <row r="31" spans="3:17" ht="49.5" customHeight="1">
      <c r="C31" s="58" t="s">
        <v>12</v>
      </c>
      <c r="D31" s="3"/>
      <c r="E31" s="3"/>
      <c r="F31" s="8">
        <v>15</v>
      </c>
      <c r="G31" s="8">
        <v>16</v>
      </c>
      <c r="H31" s="110">
        <f>SUM(F31:G31)</f>
        <v>31</v>
      </c>
      <c r="I31" s="9">
        <v>0</v>
      </c>
      <c r="J31" s="8">
        <v>1006</v>
      </c>
      <c r="K31" s="8">
        <v>737</v>
      </c>
      <c r="L31" s="8">
        <v>546</v>
      </c>
      <c r="M31" s="8">
        <v>490</v>
      </c>
      <c r="N31" s="8">
        <v>323</v>
      </c>
      <c r="O31" s="110">
        <f>SUM(I31:N31)</f>
        <v>3102</v>
      </c>
      <c r="P31" s="111">
        <f>H31+O31</f>
        <v>3133</v>
      </c>
      <c r="Q31" s="2"/>
    </row>
    <row r="32" spans="3:16" ht="49.5" customHeight="1">
      <c r="C32" s="135" t="s">
        <v>13</v>
      </c>
      <c r="D32" s="136"/>
      <c r="E32" s="136"/>
      <c r="F32" s="8">
        <v>0</v>
      </c>
      <c r="G32" s="8">
        <v>0</v>
      </c>
      <c r="H32" s="110">
        <f>SUM(F32:G32)</f>
        <v>0</v>
      </c>
      <c r="I32" s="9">
        <v>0</v>
      </c>
      <c r="J32" s="8">
        <v>11</v>
      </c>
      <c r="K32" s="8">
        <v>8</v>
      </c>
      <c r="L32" s="8">
        <v>6</v>
      </c>
      <c r="M32" s="8">
        <v>2</v>
      </c>
      <c r="N32" s="8">
        <v>4</v>
      </c>
      <c r="O32" s="110">
        <f>SUM(I32:N32)</f>
        <v>31</v>
      </c>
      <c r="P32" s="111">
        <f>H32+O32</f>
        <v>31</v>
      </c>
    </row>
    <row r="33" spans="3:16" ht="49.5" customHeight="1" thickBot="1">
      <c r="C33" s="130" t="s">
        <v>14</v>
      </c>
      <c r="D33" s="131"/>
      <c r="E33" s="131"/>
      <c r="F33" s="59">
        <f>SUM(F31:F32)</f>
        <v>15</v>
      </c>
      <c r="G33" s="59">
        <f>SUM(G31:G32)</f>
        <v>16</v>
      </c>
      <c r="H33" s="113">
        <f>SUM(F33:G33)</f>
        <v>31</v>
      </c>
      <c r="I33" s="60">
        <f aca="true" t="shared" si="4" ref="I33:N33">SUM(I31:I32)</f>
        <v>0</v>
      </c>
      <c r="J33" s="59">
        <f t="shared" si="4"/>
        <v>1017</v>
      </c>
      <c r="K33" s="59">
        <f t="shared" si="4"/>
        <v>745</v>
      </c>
      <c r="L33" s="59">
        <f t="shared" si="4"/>
        <v>552</v>
      </c>
      <c r="M33" s="59">
        <f t="shared" si="4"/>
        <v>492</v>
      </c>
      <c r="N33" s="59">
        <f t="shared" si="4"/>
        <v>327</v>
      </c>
      <c r="O33" s="113">
        <f>SUM(I33:N33)</f>
        <v>3133</v>
      </c>
      <c r="P33" s="112">
        <f>H33+O33</f>
        <v>3164</v>
      </c>
    </row>
    <row r="34" ht="30" customHeight="1"/>
    <row r="35" spans="3:17" ht="39.75" customHeight="1">
      <c r="C35" s="53" t="s">
        <v>26</v>
      </c>
      <c r="E35" s="54"/>
      <c r="N35" s="52"/>
      <c r="O35" s="69" t="s">
        <v>79</v>
      </c>
      <c r="P35" s="52"/>
      <c r="Q35" s="52"/>
    </row>
    <row r="36" spans="3:17" ht="6.75" customHeight="1" thickBot="1">
      <c r="C36" s="55"/>
      <c r="D36" s="55"/>
      <c r="E36" s="56"/>
      <c r="L36" s="57"/>
      <c r="M36" s="57"/>
      <c r="N36" s="57"/>
      <c r="P36" s="57"/>
      <c r="Q36" s="57"/>
    </row>
    <row r="37" spans="3:17" ht="49.5" customHeight="1">
      <c r="C37" s="137"/>
      <c r="D37" s="138"/>
      <c r="E37" s="138"/>
      <c r="F37" s="160" t="s">
        <v>15</v>
      </c>
      <c r="G37" s="146"/>
      <c r="H37" s="146"/>
      <c r="I37" s="146" t="s">
        <v>16</v>
      </c>
      <c r="J37" s="146"/>
      <c r="K37" s="146"/>
      <c r="L37" s="146"/>
      <c r="M37" s="146"/>
      <c r="N37" s="159"/>
      <c r="O37" s="157" t="s">
        <v>84</v>
      </c>
      <c r="P37" s="2"/>
      <c r="Q37" s="2"/>
    </row>
    <row r="38" spans="3:17" ht="49.5" customHeight="1" thickBot="1">
      <c r="C38" s="163"/>
      <c r="D38" s="164"/>
      <c r="E38" s="164"/>
      <c r="F38" s="10" t="s">
        <v>7</v>
      </c>
      <c r="G38" s="10" t="s">
        <v>8</v>
      </c>
      <c r="H38" s="11" t="s">
        <v>9</v>
      </c>
      <c r="I38" s="12" t="s">
        <v>1</v>
      </c>
      <c r="J38" s="10" t="s">
        <v>2</v>
      </c>
      <c r="K38" s="13" t="s">
        <v>3</v>
      </c>
      <c r="L38" s="13" t="s">
        <v>4</v>
      </c>
      <c r="M38" s="13" t="s">
        <v>5</v>
      </c>
      <c r="N38" s="14" t="s">
        <v>11</v>
      </c>
      <c r="O38" s="158"/>
      <c r="P38" s="2"/>
      <c r="Q38" s="2"/>
    </row>
    <row r="39" spans="3:17" ht="49.5" customHeight="1">
      <c r="C39" s="61" t="s">
        <v>17</v>
      </c>
      <c r="D39" s="1"/>
      <c r="E39" s="1"/>
      <c r="F39" s="114">
        <f>SUM(F40:F41)</f>
        <v>0</v>
      </c>
      <c r="G39" s="114">
        <f>SUM(G40:G41)</f>
        <v>0</v>
      </c>
      <c r="H39" s="115">
        <f aca="true" t="shared" si="5" ref="H39:H51">SUM(F39:G39)</f>
        <v>0</v>
      </c>
      <c r="I39" s="116">
        <f>SUM(I40:I41)</f>
        <v>6</v>
      </c>
      <c r="J39" s="114">
        <f>SUM(J40:J41)</f>
        <v>10</v>
      </c>
      <c r="K39" s="114">
        <f>SUM(K40:K41)</f>
        <v>210</v>
      </c>
      <c r="L39" s="114">
        <f>SUM(L40:L41)</f>
        <v>514</v>
      </c>
      <c r="M39" s="114">
        <f>SUM(M40:M41)</f>
        <v>358</v>
      </c>
      <c r="N39" s="115">
        <f aca="true" t="shared" si="6" ref="N39:N47">SUM(I39:M39)</f>
        <v>1098</v>
      </c>
      <c r="O39" s="117">
        <f>H39+N39</f>
        <v>1098</v>
      </c>
      <c r="P39" s="2"/>
      <c r="Q39" s="2"/>
    </row>
    <row r="40" spans="3:15" ht="49.5" customHeight="1">
      <c r="C40" s="135" t="s">
        <v>12</v>
      </c>
      <c r="D40" s="136"/>
      <c r="E40" s="136"/>
      <c r="F40" s="8">
        <v>0</v>
      </c>
      <c r="G40" s="8">
        <v>0</v>
      </c>
      <c r="H40" s="110">
        <f t="shared" si="5"/>
        <v>0</v>
      </c>
      <c r="I40" s="9">
        <v>6</v>
      </c>
      <c r="J40" s="8">
        <v>10</v>
      </c>
      <c r="K40" s="8">
        <v>208</v>
      </c>
      <c r="L40" s="8">
        <v>513</v>
      </c>
      <c r="M40" s="8">
        <v>356</v>
      </c>
      <c r="N40" s="110">
        <f>SUM(I40:M40)</f>
        <v>1093</v>
      </c>
      <c r="O40" s="111">
        <f aca="true" t="shared" si="7" ref="O40:O50">H40+N40</f>
        <v>1093</v>
      </c>
    </row>
    <row r="41" spans="3:15" ht="49.5" customHeight="1" thickBot="1">
      <c r="C41" s="130" t="s">
        <v>13</v>
      </c>
      <c r="D41" s="131"/>
      <c r="E41" s="131"/>
      <c r="F41" s="59">
        <v>0</v>
      </c>
      <c r="G41" s="59">
        <v>0</v>
      </c>
      <c r="H41" s="113">
        <f t="shared" si="5"/>
        <v>0</v>
      </c>
      <c r="I41" s="60">
        <v>0</v>
      </c>
      <c r="J41" s="59">
        <v>0</v>
      </c>
      <c r="K41" s="59">
        <v>2</v>
      </c>
      <c r="L41" s="59">
        <v>1</v>
      </c>
      <c r="M41" s="59">
        <v>2</v>
      </c>
      <c r="N41" s="113">
        <f t="shared" si="6"/>
        <v>5</v>
      </c>
      <c r="O41" s="112">
        <f t="shared" si="7"/>
        <v>5</v>
      </c>
    </row>
    <row r="42" spans="3:15" ht="49.5" customHeight="1">
      <c r="C42" s="152" t="s">
        <v>30</v>
      </c>
      <c r="D42" s="153"/>
      <c r="E42" s="153"/>
      <c r="F42" s="114">
        <f>SUM(F43:F44)</f>
        <v>0</v>
      </c>
      <c r="G42" s="114">
        <f>SUM(G43:G44)</f>
        <v>0</v>
      </c>
      <c r="H42" s="115">
        <f t="shared" si="5"/>
        <v>0</v>
      </c>
      <c r="I42" s="116">
        <f>SUM(I43:I44)</f>
        <v>155</v>
      </c>
      <c r="J42" s="114">
        <f>SUM(J43:J44)</f>
        <v>150</v>
      </c>
      <c r="K42" s="114">
        <f>SUM(K43:K44)</f>
        <v>186</v>
      </c>
      <c r="L42" s="114">
        <f>SUM(L43:L44)</f>
        <v>191</v>
      </c>
      <c r="M42" s="114">
        <f>SUM(M43:M44)</f>
        <v>119</v>
      </c>
      <c r="N42" s="110">
        <f t="shared" si="6"/>
        <v>801</v>
      </c>
      <c r="O42" s="117">
        <f t="shared" si="7"/>
        <v>801</v>
      </c>
    </row>
    <row r="43" spans="3:15" ht="49.5" customHeight="1">
      <c r="C43" s="135" t="s">
        <v>12</v>
      </c>
      <c r="D43" s="136"/>
      <c r="E43" s="136"/>
      <c r="F43" s="8">
        <v>0</v>
      </c>
      <c r="G43" s="8">
        <v>0</v>
      </c>
      <c r="H43" s="110">
        <f t="shared" si="5"/>
        <v>0</v>
      </c>
      <c r="I43" s="9">
        <v>154</v>
      </c>
      <c r="J43" s="8">
        <v>149</v>
      </c>
      <c r="K43" s="8">
        <v>182</v>
      </c>
      <c r="L43" s="8">
        <v>185</v>
      </c>
      <c r="M43" s="8">
        <v>117</v>
      </c>
      <c r="N43" s="110">
        <f t="shared" si="6"/>
        <v>787</v>
      </c>
      <c r="O43" s="111">
        <f t="shared" si="7"/>
        <v>787</v>
      </c>
    </row>
    <row r="44" spans="3:15" ht="49.5" customHeight="1" thickBot="1">
      <c r="C44" s="130" t="s">
        <v>13</v>
      </c>
      <c r="D44" s="131"/>
      <c r="E44" s="131"/>
      <c r="F44" s="59">
        <v>0</v>
      </c>
      <c r="G44" s="59">
        <v>0</v>
      </c>
      <c r="H44" s="113">
        <f t="shared" si="5"/>
        <v>0</v>
      </c>
      <c r="I44" s="60">
        <v>1</v>
      </c>
      <c r="J44" s="59">
        <v>1</v>
      </c>
      <c r="K44" s="59">
        <v>4</v>
      </c>
      <c r="L44" s="59">
        <v>6</v>
      </c>
      <c r="M44" s="59">
        <v>2</v>
      </c>
      <c r="N44" s="113">
        <f t="shared" si="6"/>
        <v>14</v>
      </c>
      <c r="O44" s="112">
        <f t="shared" si="7"/>
        <v>14</v>
      </c>
    </row>
    <row r="45" spans="3:15" ht="49.5" customHeight="1">
      <c r="C45" s="152" t="s">
        <v>18</v>
      </c>
      <c r="D45" s="153"/>
      <c r="E45" s="153"/>
      <c r="F45" s="114">
        <f>SUM(F46:F47)</f>
        <v>0</v>
      </c>
      <c r="G45" s="114">
        <f>SUM(G46:G47)</f>
        <v>0</v>
      </c>
      <c r="H45" s="115">
        <f t="shared" si="5"/>
        <v>0</v>
      </c>
      <c r="I45" s="116">
        <f>SUM(I46:I47)</f>
        <v>1</v>
      </c>
      <c r="J45" s="114">
        <f>SUM(J46:J47)</f>
        <v>2</v>
      </c>
      <c r="K45" s="114">
        <f>SUM(K46:K47)</f>
        <v>6</v>
      </c>
      <c r="L45" s="114">
        <f>SUM(L46:L47)</f>
        <v>37</v>
      </c>
      <c r="M45" s="114">
        <f>SUM(M46:M47)</f>
        <v>20</v>
      </c>
      <c r="N45" s="115">
        <f>SUM(I45:M45)</f>
        <v>66</v>
      </c>
      <c r="O45" s="117">
        <f t="shared" si="7"/>
        <v>66</v>
      </c>
    </row>
    <row r="46" spans="3:15" ht="49.5" customHeight="1">
      <c r="C46" s="135" t="s">
        <v>12</v>
      </c>
      <c r="D46" s="136"/>
      <c r="E46" s="136"/>
      <c r="F46" s="8">
        <v>0</v>
      </c>
      <c r="G46" s="8">
        <v>0</v>
      </c>
      <c r="H46" s="110">
        <f t="shared" si="5"/>
        <v>0</v>
      </c>
      <c r="I46" s="9">
        <v>1</v>
      </c>
      <c r="J46" s="8">
        <v>2</v>
      </c>
      <c r="K46" s="8">
        <v>6</v>
      </c>
      <c r="L46" s="8">
        <v>37</v>
      </c>
      <c r="M46" s="8">
        <v>20</v>
      </c>
      <c r="N46" s="110">
        <f t="shared" si="6"/>
        <v>66</v>
      </c>
      <c r="O46" s="111">
        <f>H46+N46</f>
        <v>66</v>
      </c>
    </row>
    <row r="47" spans="3:15" ht="49.5" customHeight="1" thickBot="1">
      <c r="C47" s="130" t="s">
        <v>13</v>
      </c>
      <c r="D47" s="131"/>
      <c r="E47" s="131"/>
      <c r="F47" s="59">
        <v>0</v>
      </c>
      <c r="G47" s="59">
        <v>0</v>
      </c>
      <c r="H47" s="113">
        <f t="shared" si="5"/>
        <v>0</v>
      </c>
      <c r="I47" s="60">
        <v>0</v>
      </c>
      <c r="J47" s="59">
        <v>0</v>
      </c>
      <c r="K47" s="59">
        <v>0</v>
      </c>
      <c r="L47" s="59">
        <v>0</v>
      </c>
      <c r="M47" s="59">
        <v>0</v>
      </c>
      <c r="N47" s="113">
        <f t="shared" si="6"/>
        <v>0</v>
      </c>
      <c r="O47" s="112">
        <f t="shared" si="7"/>
        <v>0</v>
      </c>
    </row>
    <row r="48" spans="3:15" ht="49.5" customHeight="1">
      <c r="C48" s="152" t="s">
        <v>76</v>
      </c>
      <c r="D48" s="153"/>
      <c r="E48" s="153"/>
      <c r="F48" s="114">
        <f>SUM(F49:F50)</f>
        <v>0</v>
      </c>
      <c r="G48" s="114">
        <f>SUM(G49:G50)</f>
        <v>0</v>
      </c>
      <c r="H48" s="115">
        <f>SUM(F48:G48)</f>
        <v>0</v>
      </c>
      <c r="I48" s="116">
        <f>SUM(I49:I50)</f>
        <v>11</v>
      </c>
      <c r="J48" s="114">
        <f>SUM(J49:J50)</f>
        <v>16</v>
      </c>
      <c r="K48" s="114">
        <f>SUM(K49:K50)</f>
        <v>33</v>
      </c>
      <c r="L48" s="114">
        <f>SUM(L49:L50)</f>
        <v>171</v>
      </c>
      <c r="M48" s="114">
        <f>SUM(M49:M50)</f>
        <v>93</v>
      </c>
      <c r="N48" s="115">
        <f>SUM(I48:M48)</f>
        <v>324</v>
      </c>
      <c r="O48" s="117">
        <f>H48+N48</f>
        <v>324</v>
      </c>
    </row>
    <row r="49" spans="3:15" ht="49.5" customHeight="1">
      <c r="C49" s="135" t="s">
        <v>12</v>
      </c>
      <c r="D49" s="136"/>
      <c r="E49" s="136"/>
      <c r="F49" s="8">
        <v>0</v>
      </c>
      <c r="G49" s="8">
        <v>0</v>
      </c>
      <c r="H49" s="110">
        <f t="shared" si="5"/>
        <v>0</v>
      </c>
      <c r="I49" s="9">
        <v>11</v>
      </c>
      <c r="J49" s="8">
        <v>16</v>
      </c>
      <c r="K49" s="8">
        <v>33</v>
      </c>
      <c r="L49" s="8">
        <v>168</v>
      </c>
      <c r="M49" s="8">
        <v>93</v>
      </c>
      <c r="N49" s="110">
        <f>SUM(I49:M49)</f>
        <v>321</v>
      </c>
      <c r="O49" s="111">
        <f t="shared" si="7"/>
        <v>321</v>
      </c>
    </row>
    <row r="50" spans="3:15" ht="49.5" customHeight="1" thickBot="1">
      <c r="C50" s="130" t="s">
        <v>13</v>
      </c>
      <c r="D50" s="131"/>
      <c r="E50" s="131"/>
      <c r="F50" s="59">
        <v>0</v>
      </c>
      <c r="G50" s="59">
        <v>0</v>
      </c>
      <c r="H50" s="113">
        <f t="shared" si="5"/>
        <v>0</v>
      </c>
      <c r="I50" s="60">
        <v>0</v>
      </c>
      <c r="J50" s="59">
        <v>0</v>
      </c>
      <c r="K50" s="59">
        <v>0</v>
      </c>
      <c r="L50" s="59">
        <v>3</v>
      </c>
      <c r="M50" s="59">
        <v>0</v>
      </c>
      <c r="N50" s="113">
        <f>SUM(I50:M50)</f>
        <v>3</v>
      </c>
      <c r="O50" s="112">
        <f t="shared" si="7"/>
        <v>3</v>
      </c>
    </row>
    <row r="51" spans="3:15" ht="49.5" customHeight="1" thickBot="1">
      <c r="C51" s="161" t="s">
        <v>14</v>
      </c>
      <c r="D51" s="162"/>
      <c r="E51" s="162"/>
      <c r="F51" s="62">
        <v>0</v>
      </c>
      <c r="G51" s="62">
        <v>0</v>
      </c>
      <c r="H51" s="63">
        <f t="shared" si="5"/>
        <v>0</v>
      </c>
      <c r="I51" s="64">
        <v>173</v>
      </c>
      <c r="J51" s="62">
        <v>178</v>
      </c>
      <c r="K51" s="62">
        <v>434</v>
      </c>
      <c r="L51" s="62">
        <v>911</v>
      </c>
      <c r="M51" s="62">
        <v>584</v>
      </c>
      <c r="N51" s="63">
        <f>SUM(I51:M51)</f>
        <v>2280</v>
      </c>
      <c r="O51" s="88">
        <f>H51+N51</f>
        <v>2280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B1">
      <selection activeCell="E13" sqref="E13"/>
    </sheetView>
  </sheetViews>
  <sheetFormatPr defaultColWidth="0" defaultRowHeight="13.5" zeroHeight="1"/>
  <cols>
    <col min="1" max="2" width="0.6171875" style="27" customWidth="1"/>
    <col min="3" max="4" width="2.625" style="27" customWidth="1"/>
    <col min="5" max="5" width="40.625" style="27" customWidth="1"/>
    <col min="6" max="16" width="20.25390625" style="27" customWidth="1"/>
    <col min="17" max="17" width="4.25390625" style="27" customWidth="1"/>
    <col min="18" max="16384" width="0" style="27" hidden="1" customWidth="1"/>
  </cols>
  <sheetData>
    <row r="1" spans="4:15" ht="39.75" customHeight="1">
      <c r="D1" s="46"/>
      <c r="E1" s="47"/>
      <c r="G1" s="174" t="s">
        <v>21</v>
      </c>
      <c r="H1" s="174"/>
      <c r="I1" s="174"/>
      <c r="J1" s="174"/>
      <c r="K1" s="174"/>
      <c r="L1" s="174"/>
      <c r="M1" s="174"/>
      <c r="N1" s="72"/>
      <c r="O1" s="48"/>
    </row>
    <row r="2" spans="5:16" ht="30" customHeight="1">
      <c r="E2" s="49"/>
      <c r="G2" s="143" t="s">
        <v>92</v>
      </c>
      <c r="H2" s="143"/>
      <c r="I2" s="143"/>
      <c r="J2" s="143"/>
      <c r="K2" s="143"/>
      <c r="L2" s="143"/>
      <c r="M2" s="143"/>
      <c r="N2" s="73"/>
      <c r="O2" s="156">
        <v>41086</v>
      </c>
      <c r="P2" s="156"/>
    </row>
    <row r="3" spans="5:17" ht="24.75" customHeight="1">
      <c r="E3" s="76"/>
      <c r="F3" s="74"/>
      <c r="N3" s="75"/>
      <c r="O3" s="156"/>
      <c r="P3" s="156"/>
      <c r="Q3" s="52"/>
    </row>
    <row r="4" spans="3:17" ht="24.75" customHeight="1">
      <c r="C4" s="86"/>
      <c r="N4" s="76"/>
      <c r="O4" s="156" t="s">
        <v>31</v>
      </c>
      <c r="P4" s="156"/>
      <c r="Q4" s="52"/>
    </row>
    <row r="5" spans="3:17" ht="27" customHeight="1">
      <c r="C5" s="86" t="s">
        <v>27</v>
      </c>
      <c r="E5" s="54"/>
      <c r="F5" s="77"/>
      <c r="N5" s="78"/>
      <c r="O5" s="78"/>
      <c r="P5" s="69" t="s">
        <v>79</v>
      </c>
      <c r="Q5" s="52"/>
    </row>
    <row r="6" spans="3:17" ht="9" customHeight="1" thickBot="1">
      <c r="C6" s="87"/>
      <c r="D6" s="87"/>
      <c r="E6" s="87"/>
      <c r="F6" s="79"/>
      <c r="L6" s="57"/>
      <c r="M6" s="57"/>
      <c r="N6" s="80"/>
      <c r="O6" s="80"/>
      <c r="P6" s="80"/>
      <c r="Q6" s="57"/>
    </row>
    <row r="7" spans="3:17" ht="30" customHeight="1" thickBot="1" thickTop="1">
      <c r="C7" s="175" t="s">
        <v>32</v>
      </c>
      <c r="D7" s="176"/>
      <c r="E7" s="176"/>
      <c r="F7" s="179" t="s">
        <v>33</v>
      </c>
      <c r="G7" s="180"/>
      <c r="H7" s="180"/>
      <c r="I7" s="181" t="s">
        <v>34</v>
      </c>
      <c r="J7" s="181"/>
      <c r="K7" s="181"/>
      <c r="L7" s="181"/>
      <c r="M7" s="181"/>
      <c r="N7" s="181"/>
      <c r="O7" s="182"/>
      <c r="P7" s="183" t="s">
        <v>6</v>
      </c>
      <c r="Q7" s="2"/>
    </row>
    <row r="8" spans="3:17" ht="42" customHeight="1" thickBot="1">
      <c r="C8" s="177"/>
      <c r="D8" s="178"/>
      <c r="E8" s="178"/>
      <c r="F8" s="15" t="s">
        <v>7</v>
      </c>
      <c r="G8" s="15" t="s">
        <v>8</v>
      </c>
      <c r="H8" s="16" t="s">
        <v>9</v>
      </c>
      <c r="I8" s="17" t="s">
        <v>35</v>
      </c>
      <c r="J8" s="18" t="s">
        <v>1</v>
      </c>
      <c r="K8" s="18" t="s">
        <v>2</v>
      </c>
      <c r="L8" s="18" t="s">
        <v>3</v>
      </c>
      <c r="M8" s="18" t="s">
        <v>4</v>
      </c>
      <c r="N8" s="18" t="s">
        <v>5</v>
      </c>
      <c r="O8" s="19" t="s">
        <v>9</v>
      </c>
      <c r="P8" s="184"/>
      <c r="Q8" s="2"/>
    </row>
    <row r="9" spans="3:17" ht="30" customHeight="1" thickBot="1">
      <c r="C9" s="83" t="s">
        <v>36</v>
      </c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2"/>
    </row>
    <row r="10" spans="3:17" ht="30" customHeight="1">
      <c r="C10" s="26" t="s">
        <v>37</v>
      </c>
      <c r="D10" s="23"/>
      <c r="E10" s="24"/>
      <c r="F10" s="89">
        <f>SUM(F11,F17,F20,F25,F29,F30)</f>
        <v>2147</v>
      </c>
      <c r="G10" s="89">
        <f>SUM(G11,G17,G20,G25,G29,G30)</f>
        <v>2727</v>
      </c>
      <c r="H10" s="90">
        <f>SUM(F10:G10)</f>
        <v>4874</v>
      </c>
      <c r="I10" s="91">
        <f aca="true" t="shared" si="0" ref="I10:N10">SUM(I11,I17,I20,I25,I29,I30)</f>
        <v>0</v>
      </c>
      <c r="J10" s="89">
        <f t="shared" si="0"/>
        <v>9101</v>
      </c>
      <c r="K10" s="89">
        <f t="shared" si="0"/>
        <v>6324</v>
      </c>
      <c r="L10" s="89">
        <f t="shared" si="0"/>
        <v>3651</v>
      </c>
      <c r="M10" s="89">
        <f t="shared" si="0"/>
        <v>2638</v>
      </c>
      <c r="N10" s="89">
        <f t="shared" si="0"/>
        <v>1203</v>
      </c>
      <c r="O10" s="90">
        <f>SUM(I10:N10)</f>
        <v>22917</v>
      </c>
      <c r="P10" s="92">
        <f>SUM(O10,H10)</f>
        <v>27791</v>
      </c>
      <c r="Q10" s="2"/>
    </row>
    <row r="11" spans="3:16" ht="30" customHeight="1">
      <c r="C11" s="28"/>
      <c r="D11" s="29" t="s">
        <v>38</v>
      </c>
      <c r="E11" s="30"/>
      <c r="F11" s="93">
        <f>SUM(F12:F16)</f>
        <v>143</v>
      </c>
      <c r="G11" s="93">
        <f>SUM(G12:G16)</f>
        <v>193</v>
      </c>
      <c r="H11" s="94">
        <f aca="true" t="shared" si="1" ref="H11:H74">SUM(F11:G11)</f>
        <v>336</v>
      </c>
      <c r="I11" s="95">
        <f aca="true" t="shared" si="2" ref="I11:N11">SUM(I12:I16)</f>
        <v>0</v>
      </c>
      <c r="J11" s="93">
        <f t="shared" si="2"/>
        <v>2029</v>
      </c>
      <c r="K11" s="93">
        <f t="shared" si="2"/>
        <v>1469</v>
      </c>
      <c r="L11" s="93">
        <f t="shared" si="2"/>
        <v>845</v>
      </c>
      <c r="M11" s="93">
        <f t="shared" si="2"/>
        <v>680</v>
      </c>
      <c r="N11" s="93">
        <f t="shared" si="2"/>
        <v>427</v>
      </c>
      <c r="O11" s="94">
        <f aca="true" t="shared" si="3" ref="O11:O74">SUM(I11:N11)</f>
        <v>5450</v>
      </c>
      <c r="P11" s="96">
        <f aca="true" t="shared" si="4" ref="P11:P74">SUM(O11,H11)</f>
        <v>5786</v>
      </c>
    </row>
    <row r="12" spans="3:16" ht="30" customHeight="1">
      <c r="C12" s="28"/>
      <c r="D12" s="29"/>
      <c r="E12" s="32" t="s">
        <v>39</v>
      </c>
      <c r="F12" s="186">
        <v>0</v>
      </c>
      <c r="G12" s="186">
        <v>1</v>
      </c>
      <c r="H12" s="94">
        <f>SUM(F12:G12)</f>
        <v>1</v>
      </c>
      <c r="I12" s="187">
        <v>0</v>
      </c>
      <c r="J12" s="186">
        <v>1114</v>
      </c>
      <c r="K12" s="186">
        <v>644</v>
      </c>
      <c r="L12" s="186">
        <v>302</v>
      </c>
      <c r="M12" s="186">
        <v>192</v>
      </c>
      <c r="N12" s="186">
        <v>121</v>
      </c>
      <c r="O12" s="94">
        <f t="shared" si="3"/>
        <v>2373</v>
      </c>
      <c r="P12" s="96">
        <f t="shared" si="4"/>
        <v>2374</v>
      </c>
    </row>
    <row r="13" spans="3:16" ht="30" customHeight="1">
      <c r="C13" s="28"/>
      <c r="D13" s="29"/>
      <c r="E13" s="32" t="s">
        <v>40</v>
      </c>
      <c r="F13" s="186">
        <v>0</v>
      </c>
      <c r="G13" s="186">
        <v>0</v>
      </c>
      <c r="H13" s="94">
        <f t="shared" si="1"/>
        <v>0</v>
      </c>
      <c r="I13" s="187">
        <v>0</v>
      </c>
      <c r="J13" s="186">
        <v>3</v>
      </c>
      <c r="K13" s="186">
        <v>7</v>
      </c>
      <c r="L13" s="186">
        <v>12</v>
      </c>
      <c r="M13" s="186">
        <v>39</v>
      </c>
      <c r="N13" s="186">
        <v>40</v>
      </c>
      <c r="O13" s="94">
        <f t="shared" si="3"/>
        <v>101</v>
      </c>
      <c r="P13" s="96">
        <f t="shared" si="4"/>
        <v>101</v>
      </c>
    </row>
    <row r="14" spans="3:16" ht="30" customHeight="1">
      <c r="C14" s="28"/>
      <c r="D14" s="29"/>
      <c r="E14" s="32" t="s">
        <v>41</v>
      </c>
      <c r="F14" s="186">
        <v>43</v>
      </c>
      <c r="G14" s="186">
        <v>83</v>
      </c>
      <c r="H14" s="94">
        <f t="shared" si="1"/>
        <v>126</v>
      </c>
      <c r="I14" s="187">
        <v>0</v>
      </c>
      <c r="J14" s="186">
        <v>255</v>
      </c>
      <c r="K14" s="186">
        <v>181</v>
      </c>
      <c r="L14" s="186">
        <v>100</v>
      </c>
      <c r="M14" s="186">
        <v>111</v>
      </c>
      <c r="N14" s="186">
        <v>73</v>
      </c>
      <c r="O14" s="94">
        <f t="shared" si="3"/>
        <v>720</v>
      </c>
      <c r="P14" s="96">
        <f t="shared" si="4"/>
        <v>846</v>
      </c>
    </row>
    <row r="15" spans="3:16" ht="30" customHeight="1">
      <c r="C15" s="28"/>
      <c r="D15" s="29"/>
      <c r="E15" s="32" t="s">
        <v>42</v>
      </c>
      <c r="F15" s="186">
        <v>37</v>
      </c>
      <c r="G15" s="186">
        <v>51</v>
      </c>
      <c r="H15" s="94">
        <f t="shared" si="1"/>
        <v>88</v>
      </c>
      <c r="I15" s="187">
        <v>0</v>
      </c>
      <c r="J15" s="186">
        <v>142</v>
      </c>
      <c r="K15" s="186">
        <v>117</v>
      </c>
      <c r="L15" s="186">
        <v>93</v>
      </c>
      <c r="M15" s="186">
        <v>63</v>
      </c>
      <c r="N15" s="186">
        <v>30</v>
      </c>
      <c r="O15" s="94">
        <f t="shared" si="3"/>
        <v>445</v>
      </c>
      <c r="P15" s="96">
        <f t="shared" si="4"/>
        <v>533</v>
      </c>
    </row>
    <row r="16" spans="3:16" ht="30" customHeight="1">
      <c r="C16" s="28"/>
      <c r="D16" s="29"/>
      <c r="E16" s="32" t="s">
        <v>43</v>
      </c>
      <c r="F16" s="186">
        <v>63</v>
      </c>
      <c r="G16" s="186">
        <v>58</v>
      </c>
      <c r="H16" s="94">
        <f t="shared" si="1"/>
        <v>121</v>
      </c>
      <c r="I16" s="187">
        <v>0</v>
      </c>
      <c r="J16" s="186">
        <v>515</v>
      </c>
      <c r="K16" s="186">
        <v>520</v>
      </c>
      <c r="L16" s="186">
        <v>338</v>
      </c>
      <c r="M16" s="186">
        <v>275</v>
      </c>
      <c r="N16" s="186">
        <v>163</v>
      </c>
      <c r="O16" s="94">
        <f t="shared" si="3"/>
        <v>1811</v>
      </c>
      <c r="P16" s="96">
        <f t="shared" si="4"/>
        <v>1932</v>
      </c>
    </row>
    <row r="17" spans="3:16" ht="30" customHeight="1">
      <c r="C17" s="28"/>
      <c r="D17" s="33" t="s">
        <v>44</v>
      </c>
      <c r="E17" s="34"/>
      <c r="F17" s="93">
        <f>SUM(F18:F19)</f>
        <v>282</v>
      </c>
      <c r="G17" s="93">
        <f>SUM(G18:G19)</f>
        <v>326</v>
      </c>
      <c r="H17" s="94">
        <f t="shared" si="1"/>
        <v>608</v>
      </c>
      <c r="I17" s="95">
        <f aca="true" t="shared" si="5" ref="I17:N17">SUM(I18:I19)</f>
        <v>0</v>
      </c>
      <c r="J17" s="93">
        <f t="shared" si="5"/>
        <v>2060</v>
      </c>
      <c r="K17" s="93">
        <f t="shared" si="5"/>
        <v>1277</v>
      </c>
      <c r="L17" s="93">
        <f t="shared" si="5"/>
        <v>661</v>
      </c>
      <c r="M17" s="93">
        <f t="shared" si="5"/>
        <v>445</v>
      </c>
      <c r="N17" s="93">
        <f t="shared" si="5"/>
        <v>151</v>
      </c>
      <c r="O17" s="94">
        <f t="shared" si="3"/>
        <v>4594</v>
      </c>
      <c r="P17" s="96">
        <f t="shared" si="4"/>
        <v>5202</v>
      </c>
    </row>
    <row r="18" spans="3:16" ht="30" customHeight="1">
      <c r="C18" s="28"/>
      <c r="D18" s="29"/>
      <c r="E18" s="32" t="s">
        <v>45</v>
      </c>
      <c r="F18" s="186">
        <v>1</v>
      </c>
      <c r="G18" s="186">
        <v>0</v>
      </c>
      <c r="H18" s="94">
        <f t="shared" si="1"/>
        <v>1</v>
      </c>
      <c r="I18" s="187">
        <v>0</v>
      </c>
      <c r="J18" s="186">
        <v>1507</v>
      </c>
      <c r="K18" s="186">
        <v>929</v>
      </c>
      <c r="L18" s="186">
        <v>505</v>
      </c>
      <c r="M18" s="186">
        <v>363</v>
      </c>
      <c r="N18" s="186">
        <v>127</v>
      </c>
      <c r="O18" s="94">
        <f t="shared" si="3"/>
        <v>3431</v>
      </c>
      <c r="P18" s="96">
        <f t="shared" si="4"/>
        <v>3432</v>
      </c>
    </row>
    <row r="19" spans="3:16" ht="30" customHeight="1">
      <c r="C19" s="28"/>
      <c r="D19" s="29"/>
      <c r="E19" s="32" t="s">
        <v>46</v>
      </c>
      <c r="F19" s="186">
        <v>281</v>
      </c>
      <c r="G19" s="186">
        <v>326</v>
      </c>
      <c r="H19" s="94">
        <f t="shared" si="1"/>
        <v>607</v>
      </c>
      <c r="I19" s="187">
        <v>0</v>
      </c>
      <c r="J19" s="186">
        <v>553</v>
      </c>
      <c r="K19" s="186">
        <v>348</v>
      </c>
      <c r="L19" s="186">
        <v>156</v>
      </c>
      <c r="M19" s="186">
        <v>82</v>
      </c>
      <c r="N19" s="186">
        <v>24</v>
      </c>
      <c r="O19" s="94">
        <f t="shared" si="3"/>
        <v>1163</v>
      </c>
      <c r="P19" s="96">
        <f t="shared" si="4"/>
        <v>1770</v>
      </c>
    </row>
    <row r="20" spans="3:16" ht="30" customHeight="1">
      <c r="C20" s="28"/>
      <c r="D20" s="33" t="s">
        <v>47</v>
      </c>
      <c r="E20" s="34"/>
      <c r="F20" s="93">
        <f>SUM(F21:F24)</f>
        <v>3</v>
      </c>
      <c r="G20" s="93">
        <f>SUM(G21:G24)</f>
        <v>6</v>
      </c>
      <c r="H20" s="94">
        <f t="shared" si="1"/>
        <v>9</v>
      </c>
      <c r="I20" s="95">
        <f aca="true" t="shared" si="6" ref="I20:N20">SUM(I21:I24)</f>
        <v>0</v>
      </c>
      <c r="J20" s="93">
        <f t="shared" si="6"/>
        <v>146</v>
      </c>
      <c r="K20" s="93">
        <f t="shared" si="6"/>
        <v>113</v>
      </c>
      <c r="L20" s="93">
        <f t="shared" si="6"/>
        <v>175</v>
      </c>
      <c r="M20" s="93">
        <f t="shared" si="6"/>
        <v>139</v>
      </c>
      <c r="N20" s="93">
        <f t="shared" si="6"/>
        <v>53</v>
      </c>
      <c r="O20" s="94">
        <f t="shared" si="3"/>
        <v>626</v>
      </c>
      <c r="P20" s="96">
        <f t="shared" si="4"/>
        <v>635</v>
      </c>
    </row>
    <row r="21" spans="3:16" ht="30" customHeight="1">
      <c r="C21" s="28"/>
      <c r="D21" s="29"/>
      <c r="E21" s="32" t="s">
        <v>48</v>
      </c>
      <c r="F21" s="186">
        <v>2</v>
      </c>
      <c r="G21" s="186">
        <v>4</v>
      </c>
      <c r="H21" s="94">
        <f t="shared" si="1"/>
        <v>6</v>
      </c>
      <c r="I21" s="187">
        <v>0</v>
      </c>
      <c r="J21" s="186">
        <v>119</v>
      </c>
      <c r="K21" s="186">
        <v>95</v>
      </c>
      <c r="L21" s="186">
        <v>161</v>
      </c>
      <c r="M21" s="186">
        <v>133</v>
      </c>
      <c r="N21" s="186">
        <v>50</v>
      </c>
      <c r="O21" s="94">
        <f t="shared" si="3"/>
        <v>558</v>
      </c>
      <c r="P21" s="96">
        <f t="shared" si="4"/>
        <v>564</v>
      </c>
    </row>
    <row r="22" spans="3:16" ht="30" customHeight="1">
      <c r="C22" s="28"/>
      <c r="D22" s="29"/>
      <c r="E22" s="35" t="s">
        <v>49</v>
      </c>
      <c r="F22" s="186">
        <v>1</v>
      </c>
      <c r="G22" s="186">
        <v>2</v>
      </c>
      <c r="H22" s="94">
        <f t="shared" si="1"/>
        <v>3</v>
      </c>
      <c r="I22" s="187">
        <v>0</v>
      </c>
      <c r="J22" s="186">
        <v>27</v>
      </c>
      <c r="K22" s="186">
        <v>18</v>
      </c>
      <c r="L22" s="186">
        <v>14</v>
      </c>
      <c r="M22" s="186">
        <v>6</v>
      </c>
      <c r="N22" s="186">
        <v>3</v>
      </c>
      <c r="O22" s="94">
        <f t="shared" si="3"/>
        <v>68</v>
      </c>
      <c r="P22" s="96">
        <f t="shared" si="4"/>
        <v>71</v>
      </c>
    </row>
    <row r="23" spans="3:16" ht="30" customHeight="1">
      <c r="C23" s="28"/>
      <c r="D23" s="29"/>
      <c r="E23" s="35" t="s">
        <v>50</v>
      </c>
      <c r="F23" s="186">
        <v>0</v>
      </c>
      <c r="G23" s="186">
        <v>0</v>
      </c>
      <c r="H23" s="94">
        <f t="shared" si="1"/>
        <v>0</v>
      </c>
      <c r="I23" s="187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94">
        <f t="shared" si="3"/>
        <v>0</v>
      </c>
      <c r="P23" s="96">
        <f t="shared" si="4"/>
        <v>0</v>
      </c>
    </row>
    <row r="24" spans="3:16" ht="30" customHeight="1">
      <c r="C24" s="28"/>
      <c r="D24" s="36"/>
      <c r="E24" s="35" t="s">
        <v>77</v>
      </c>
      <c r="F24" s="186">
        <v>0</v>
      </c>
      <c r="G24" s="186">
        <v>0</v>
      </c>
      <c r="H24" s="94">
        <f t="shared" si="1"/>
        <v>0</v>
      </c>
      <c r="I24" s="188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94">
        <f t="shared" si="3"/>
        <v>0</v>
      </c>
      <c r="P24" s="96">
        <f t="shared" si="4"/>
        <v>0</v>
      </c>
    </row>
    <row r="25" spans="3:16" ht="30" customHeight="1">
      <c r="C25" s="28"/>
      <c r="D25" s="33" t="s">
        <v>51</v>
      </c>
      <c r="E25" s="34"/>
      <c r="F25" s="93">
        <f>SUM(F26:F28)</f>
        <v>756</v>
      </c>
      <c r="G25" s="93">
        <f>SUM(G26:G28)</f>
        <v>1003</v>
      </c>
      <c r="H25" s="94">
        <f t="shared" si="1"/>
        <v>1759</v>
      </c>
      <c r="I25" s="95">
        <f aca="true" t="shared" si="7" ref="I25:N25">SUM(I26:I28)</f>
        <v>0</v>
      </c>
      <c r="J25" s="93">
        <f>SUM(J26:J28)</f>
        <v>1575</v>
      </c>
      <c r="K25" s="93">
        <f t="shared" si="7"/>
        <v>1462</v>
      </c>
      <c r="L25" s="93">
        <f t="shared" si="7"/>
        <v>845</v>
      </c>
      <c r="M25" s="93">
        <f t="shared" si="7"/>
        <v>582</v>
      </c>
      <c r="N25" s="93">
        <f t="shared" si="7"/>
        <v>243</v>
      </c>
      <c r="O25" s="94">
        <f t="shared" si="3"/>
        <v>4707</v>
      </c>
      <c r="P25" s="96">
        <f t="shared" si="4"/>
        <v>6466</v>
      </c>
    </row>
    <row r="26" spans="3:16" ht="30" customHeight="1">
      <c r="C26" s="28"/>
      <c r="D26" s="29"/>
      <c r="E26" s="35" t="s">
        <v>52</v>
      </c>
      <c r="F26" s="186">
        <v>711</v>
      </c>
      <c r="G26" s="186">
        <v>961</v>
      </c>
      <c r="H26" s="94">
        <f t="shared" si="1"/>
        <v>1672</v>
      </c>
      <c r="I26" s="187">
        <v>0</v>
      </c>
      <c r="J26" s="186">
        <v>1525</v>
      </c>
      <c r="K26" s="186">
        <v>1430</v>
      </c>
      <c r="L26" s="186">
        <v>821</v>
      </c>
      <c r="M26" s="186">
        <v>568</v>
      </c>
      <c r="N26" s="186">
        <v>241</v>
      </c>
      <c r="O26" s="94">
        <f t="shared" si="3"/>
        <v>4585</v>
      </c>
      <c r="P26" s="96">
        <f t="shared" si="4"/>
        <v>6257</v>
      </c>
    </row>
    <row r="27" spans="3:16" ht="30" customHeight="1">
      <c r="C27" s="28"/>
      <c r="D27" s="29"/>
      <c r="E27" s="35" t="s">
        <v>53</v>
      </c>
      <c r="F27" s="186">
        <v>22</v>
      </c>
      <c r="G27" s="186">
        <v>20</v>
      </c>
      <c r="H27" s="94">
        <f t="shared" si="1"/>
        <v>42</v>
      </c>
      <c r="I27" s="187">
        <v>0</v>
      </c>
      <c r="J27" s="186">
        <v>25</v>
      </c>
      <c r="K27" s="186">
        <v>18</v>
      </c>
      <c r="L27" s="186">
        <v>14</v>
      </c>
      <c r="M27" s="186">
        <v>9</v>
      </c>
      <c r="N27" s="186">
        <v>2</v>
      </c>
      <c r="O27" s="94">
        <f t="shared" si="3"/>
        <v>68</v>
      </c>
      <c r="P27" s="96">
        <f t="shared" si="4"/>
        <v>110</v>
      </c>
    </row>
    <row r="28" spans="3:16" ht="30" customHeight="1">
      <c r="C28" s="28"/>
      <c r="D28" s="29"/>
      <c r="E28" s="35" t="s">
        <v>54</v>
      </c>
      <c r="F28" s="186">
        <v>23</v>
      </c>
      <c r="G28" s="186">
        <v>22</v>
      </c>
      <c r="H28" s="94">
        <f t="shared" si="1"/>
        <v>45</v>
      </c>
      <c r="I28" s="187">
        <v>0</v>
      </c>
      <c r="J28" s="186">
        <v>25</v>
      </c>
      <c r="K28" s="186">
        <v>14</v>
      </c>
      <c r="L28" s="186">
        <v>10</v>
      </c>
      <c r="M28" s="186">
        <v>5</v>
      </c>
      <c r="N28" s="186">
        <v>0</v>
      </c>
      <c r="O28" s="94">
        <f t="shared" si="3"/>
        <v>54</v>
      </c>
      <c r="P28" s="96">
        <f t="shared" si="4"/>
        <v>99</v>
      </c>
    </row>
    <row r="29" spans="3:16" ht="30" customHeight="1">
      <c r="C29" s="28"/>
      <c r="D29" s="37" t="s">
        <v>55</v>
      </c>
      <c r="E29" s="38"/>
      <c r="F29" s="186">
        <v>18</v>
      </c>
      <c r="G29" s="186">
        <v>12</v>
      </c>
      <c r="H29" s="94">
        <f t="shared" si="1"/>
        <v>30</v>
      </c>
      <c r="I29" s="187">
        <v>0</v>
      </c>
      <c r="J29" s="186">
        <v>87</v>
      </c>
      <c r="K29" s="186">
        <v>70</v>
      </c>
      <c r="L29" s="186">
        <v>50</v>
      </c>
      <c r="M29" s="186">
        <v>59</v>
      </c>
      <c r="N29" s="186">
        <v>14</v>
      </c>
      <c r="O29" s="94">
        <f t="shared" si="3"/>
        <v>280</v>
      </c>
      <c r="P29" s="96">
        <f t="shared" si="4"/>
        <v>310</v>
      </c>
    </row>
    <row r="30" spans="3:16" ht="30" customHeight="1" thickBot="1">
      <c r="C30" s="39"/>
      <c r="D30" s="40" t="s">
        <v>56</v>
      </c>
      <c r="E30" s="41"/>
      <c r="F30" s="189">
        <v>945</v>
      </c>
      <c r="G30" s="189">
        <v>1187</v>
      </c>
      <c r="H30" s="97">
        <f t="shared" si="1"/>
        <v>2132</v>
      </c>
      <c r="I30" s="190">
        <v>0</v>
      </c>
      <c r="J30" s="189">
        <v>3204</v>
      </c>
      <c r="K30" s="189">
        <v>1933</v>
      </c>
      <c r="L30" s="189">
        <v>1075</v>
      </c>
      <c r="M30" s="189">
        <v>733</v>
      </c>
      <c r="N30" s="189">
        <v>315</v>
      </c>
      <c r="O30" s="97">
        <f t="shared" si="3"/>
        <v>7260</v>
      </c>
      <c r="P30" s="98">
        <f t="shared" si="4"/>
        <v>9392</v>
      </c>
    </row>
    <row r="31" spans="3:16" ht="30" customHeight="1">
      <c r="C31" s="26" t="s">
        <v>57</v>
      </c>
      <c r="D31" s="42"/>
      <c r="E31" s="43"/>
      <c r="F31" s="89">
        <f>SUM(F32:F40)</f>
        <v>16</v>
      </c>
      <c r="G31" s="89">
        <f>SUM(G32:G40)</f>
        <v>16</v>
      </c>
      <c r="H31" s="90">
        <f t="shared" si="1"/>
        <v>32</v>
      </c>
      <c r="I31" s="91">
        <f aca="true" t="shared" si="8" ref="I31:N31">SUM(I32:I40)</f>
        <v>0</v>
      </c>
      <c r="J31" s="89">
        <f t="shared" si="8"/>
        <v>1115</v>
      </c>
      <c r="K31" s="89">
        <f t="shared" si="8"/>
        <v>863</v>
      </c>
      <c r="L31" s="89">
        <f t="shared" si="8"/>
        <v>617</v>
      </c>
      <c r="M31" s="89">
        <f t="shared" si="8"/>
        <v>531</v>
      </c>
      <c r="N31" s="89">
        <f t="shared" si="8"/>
        <v>341</v>
      </c>
      <c r="O31" s="90">
        <f t="shared" si="3"/>
        <v>3467</v>
      </c>
      <c r="P31" s="92">
        <f t="shared" si="4"/>
        <v>3499</v>
      </c>
    </row>
    <row r="32" spans="3:16" ht="30" customHeight="1">
      <c r="C32" s="44"/>
      <c r="D32" s="37" t="s">
        <v>58</v>
      </c>
      <c r="E32" s="38"/>
      <c r="F32" s="191">
        <v>0</v>
      </c>
      <c r="G32" s="191">
        <v>0</v>
      </c>
      <c r="H32" s="99">
        <f t="shared" si="1"/>
        <v>0</v>
      </c>
      <c r="I32" s="188">
        <v>0</v>
      </c>
      <c r="J32" s="191">
        <v>102</v>
      </c>
      <c r="K32" s="191">
        <v>154</v>
      </c>
      <c r="L32" s="191">
        <v>84</v>
      </c>
      <c r="M32" s="191">
        <v>71</v>
      </c>
      <c r="N32" s="191">
        <v>20</v>
      </c>
      <c r="O32" s="99">
        <f t="shared" si="3"/>
        <v>431</v>
      </c>
      <c r="P32" s="100">
        <f t="shared" si="4"/>
        <v>431</v>
      </c>
    </row>
    <row r="33" spans="3:16" ht="30" customHeight="1">
      <c r="C33" s="28"/>
      <c r="D33" s="37" t="s">
        <v>59</v>
      </c>
      <c r="E33" s="38"/>
      <c r="F33" s="186">
        <v>0</v>
      </c>
      <c r="G33" s="186">
        <v>0</v>
      </c>
      <c r="H33" s="93">
        <f t="shared" si="1"/>
        <v>0</v>
      </c>
      <c r="I33" s="188">
        <v>0</v>
      </c>
      <c r="J33" s="186">
        <v>1</v>
      </c>
      <c r="K33" s="186">
        <v>0</v>
      </c>
      <c r="L33" s="186">
        <v>0</v>
      </c>
      <c r="M33" s="186">
        <v>0</v>
      </c>
      <c r="N33" s="186">
        <v>0</v>
      </c>
      <c r="O33" s="94">
        <f t="shared" si="3"/>
        <v>1</v>
      </c>
      <c r="P33" s="96">
        <f t="shared" si="4"/>
        <v>1</v>
      </c>
    </row>
    <row r="34" spans="3:16" ht="30" customHeight="1">
      <c r="C34" s="28"/>
      <c r="D34" s="37" t="s">
        <v>74</v>
      </c>
      <c r="E34" s="38"/>
      <c r="F34" s="186">
        <v>0</v>
      </c>
      <c r="G34" s="186">
        <v>0</v>
      </c>
      <c r="H34" s="93">
        <f t="shared" si="1"/>
        <v>0</v>
      </c>
      <c r="I34" s="188">
        <v>0</v>
      </c>
      <c r="J34" s="186">
        <v>788</v>
      </c>
      <c r="K34" s="186">
        <v>499</v>
      </c>
      <c r="L34" s="186">
        <v>252</v>
      </c>
      <c r="M34" s="186">
        <v>99</v>
      </c>
      <c r="N34" s="186">
        <v>40</v>
      </c>
      <c r="O34" s="94">
        <f t="shared" si="3"/>
        <v>1678</v>
      </c>
      <c r="P34" s="96">
        <f t="shared" si="4"/>
        <v>1678</v>
      </c>
    </row>
    <row r="35" spans="3:16" ht="30" customHeight="1">
      <c r="C35" s="28"/>
      <c r="D35" s="37" t="s">
        <v>60</v>
      </c>
      <c r="E35" s="38"/>
      <c r="F35" s="186">
        <v>2</v>
      </c>
      <c r="G35" s="186">
        <v>3</v>
      </c>
      <c r="H35" s="93">
        <f t="shared" si="1"/>
        <v>5</v>
      </c>
      <c r="I35" s="187">
        <v>0</v>
      </c>
      <c r="J35" s="186">
        <v>34</v>
      </c>
      <c r="K35" s="186">
        <v>25</v>
      </c>
      <c r="L35" s="186">
        <v>34</v>
      </c>
      <c r="M35" s="186">
        <v>32</v>
      </c>
      <c r="N35" s="186">
        <v>19</v>
      </c>
      <c r="O35" s="94">
        <f t="shared" si="3"/>
        <v>144</v>
      </c>
      <c r="P35" s="96">
        <f t="shared" si="4"/>
        <v>149</v>
      </c>
    </row>
    <row r="36" spans="3:16" ht="30" customHeight="1">
      <c r="C36" s="28"/>
      <c r="D36" s="37" t="s">
        <v>61</v>
      </c>
      <c r="E36" s="38"/>
      <c r="F36" s="186">
        <v>14</v>
      </c>
      <c r="G36" s="186">
        <v>13</v>
      </c>
      <c r="H36" s="93">
        <f t="shared" si="1"/>
        <v>27</v>
      </c>
      <c r="I36" s="187">
        <v>0</v>
      </c>
      <c r="J36" s="186">
        <v>92</v>
      </c>
      <c r="K36" s="186">
        <v>73</v>
      </c>
      <c r="L36" s="186">
        <v>44</v>
      </c>
      <c r="M36" s="186">
        <v>37</v>
      </c>
      <c r="N36" s="186">
        <v>12</v>
      </c>
      <c r="O36" s="94">
        <f t="shared" si="3"/>
        <v>258</v>
      </c>
      <c r="P36" s="96">
        <f t="shared" si="4"/>
        <v>285</v>
      </c>
    </row>
    <row r="37" spans="3:16" ht="30" customHeight="1">
      <c r="C37" s="28"/>
      <c r="D37" s="37" t="s">
        <v>62</v>
      </c>
      <c r="E37" s="38"/>
      <c r="F37" s="186">
        <v>0</v>
      </c>
      <c r="G37" s="186">
        <v>0</v>
      </c>
      <c r="H37" s="93">
        <f t="shared" si="1"/>
        <v>0</v>
      </c>
      <c r="I37" s="188">
        <v>0</v>
      </c>
      <c r="J37" s="186">
        <v>96</v>
      </c>
      <c r="K37" s="186">
        <v>103</v>
      </c>
      <c r="L37" s="186">
        <v>117</v>
      </c>
      <c r="M37" s="186">
        <v>62</v>
      </c>
      <c r="N37" s="186">
        <v>31</v>
      </c>
      <c r="O37" s="94">
        <f t="shared" si="3"/>
        <v>409</v>
      </c>
      <c r="P37" s="96">
        <f t="shared" si="4"/>
        <v>409</v>
      </c>
    </row>
    <row r="38" spans="3:16" ht="30" customHeight="1">
      <c r="C38" s="28"/>
      <c r="D38" s="37" t="s">
        <v>63</v>
      </c>
      <c r="E38" s="38"/>
      <c r="F38" s="186">
        <v>0</v>
      </c>
      <c r="G38" s="186">
        <v>0</v>
      </c>
      <c r="H38" s="93">
        <f t="shared" si="1"/>
        <v>0</v>
      </c>
      <c r="I38" s="188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94">
        <f t="shared" si="3"/>
        <v>0</v>
      </c>
      <c r="P38" s="96">
        <f t="shared" si="4"/>
        <v>0</v>
      </c>
    </row>
    <row r="39" spans="3:16" ht="30" customHeight="1">
      <c r="C39" s="28"/>
      <c r="D39" s="167" t="s">
        <v>64</v>
      </c>
      <c r="E39" s="168"/>
      <c r="F39" s="186">
        <v>0</v>
      </c>
      <c r="G39" s="186">
        <v>0</v>
      </c>
      <c r="H39" s="94">
        <f t="shared" si="1"/>
        <v>0</v>
      </c>
      <c r="I39" s="188">
        <v>0</v>
      </c>
      <c r="J39" s="186">
        <v>1</v>
      </c>
      <c r="K39" s="186">
        <v>5</v>
      </c>
      <c r="L39" s="186">
        <v>81</v>
      </c>
      <c r="M39" s="186">
        <v>221</v>
      </c>
      <c r="N39" s="186">
        <v>216</v>
      </c>
      <c r="O39" s="94">
        <f t="shared" si="3"/>
        <v>524</v>
      </c>
      <c r="P39" s="96">
        <f t="shared" si="4"/>
        <v>524</v>
      </c>
    </row>
    <row r="40" spans="3:16" ht="30" customHeight="1" thickBot="1">
      <c r="C40" s="39"/>
      <c r="D40" s="169" t="s">
        <v>65</v>
      </c>
      <c r="E40" s="170"/>
      <c r="F40" s="192">
        <v>0</v>
      </c>
      <c r="G40" s="192">
        <v>0</v>
      </c>
      <c r="H40" s="101">
        <f t="shared" si="1"/>
        <v>0</v>
      </c>
      <c r="I40" s="193">
        <v>0</v>
      </c>
      <c r="J40" s="192">
        <v>1</v>
      </c>
      <c r="K40" s="192">
        <v>4</v>
      </c>
      <c r="L40" s="192">
        <v>5</v>
      </c>
      <c r="M40" s="192">
        <v>9</v>
      </c>
      <c r="N40" s="192">
        <v>3</v>
      </c>
      <c r="O40" s="101">
        <f t="shared" si="3"/>
        <v>22</v>
      </c>
      <c r="P40" s="102">
        <f t="shared" si="4"/>
        <v>22</v>
      </c>
    </row>
    <row r="41" spans="3:16" ht="30" customHeight="1">
      <c r="C41" s="26" t="s">
        <v>66</v>
      </c>
      <c r="D41" s="42"/>
      <c r="E41" s="43"/>
      <c r="F41" s="89">
        <f>SUM(F42:F45)</f>
        <v>0</v>
      </c>
      <c r="G41" s="89">
        <f>SUM(G42:G45)</f>
        <v>0</v>
      </c>
      <c r="H41" s="90">
        <f t="shared" si="1"/>
        <v>0</v>
      </c>
      <c r="I41" s="81">
        <v>0</v>
      </c>
      <c r="J41" s="89">
        <f>SUM(J42:J45)</f>
        <v>173</v>
      </c>
      <c r="K41" s="89">
        <f>SUM(K42:K45)</f>
        <v>181</v>
      </c>
      <c r="L41" s="89">
        <f>SUM(L42:L45)</f>
        <v>437</v>
      </c>
      <c r="M41" s="89">
        <f>SUM(M42:M45)</f>
        <v>919</v>
      </c>
      <c r="N41" s="89">
        <f>SUM(N42:N45)</f>
        <v>594</v>
      </c>
      <c r="O41" s="90">
        <f t="shared" si="3"/>
        <v>2304</v>
      </c>
      <c r="P41" s="92">
        <f t="shared" si="4"/>
        <v>2304</v>
      </c>
    </row>
    <row r="42" spans="3:16" ht="30" customHeight="1">
      <c r="C42" s="28"/>
      <c r="D42" s="37" t="s">
        <v>67</v>
      </c>
      <c r="E42" s="38"/>
      <c r="F42" s="186">
        <v>0</v>
      </c>
      <c r="G42" s="186">
        <v>0</v>
      </c>
      <c r="H42" s="94">
        <f t="shared" si="1"/>
        <v>0</v>
      </c>
      <c r="I42" s="188">
        <v>0</v>
      </c>
      <c r="J42" s="186">
        <v>6</v>
      </c>
      <c r="K42" s="186">
        <v>11</v>
      </c>
      <c r="L42" s="186">
        <v>211</v>
      </c>
      <c r="M42" s="186">
        <v>515</v>
      </c>
      <c r="N42" s="186">
        <v>357</v>
      </c>
      <c r="O42" s="31">
        <f t="shared" si="3"/>
        <v>1100</v>
      </c>
      <c r="P42" s="96">
        <f t="shared" si="4"/>
        <v>1100</v>
      </c>
    </row>
    <row r="43" spans="3:16" ht="30" customHeight="1">
      <c r="C43" s="28"/>
      <c r="D43" s="37" t="s">
        <v>68</v>
      </c>
      <c r="E43" s="38"/>
      <c r="F43" s="186">
        <v>0</v>
      </c>
      <c r="G43" s="186">
        <v>0</v>
      </c>
      <c r="H43" s="94">
        <f t="shared" si="1"/>
        <v>0</v>
      </c>
      <c r="I43" s="188">
        <v>0</v>
      </c>
      <c r="J43" s="186">
        <v>155</v>
      </c>
      <c r="K43" s="186">
        <v>152</v>
      </c>
      <c r="L43" s="186">
        <v>187</v>
      </c>
      <c r="M43" s="186">
        <v>195</v>
      </c>
      <c r="N43" s="186">
        <v>121</v>
      </c>
      <c r="O43" s="31">
        <f t="shared" si="3"/>
        <v>810</v>
      </c>
      <c r="P43" s="96">
        <f t="shared" si="4"/>
        <v>810</v>
      </c>
    </row>
    <row r="44" spans="3:16" ht="30" customHeight="1">
      <c r="C44" s="28"/>
      <c r="D44" s="37" t="s">
        <v>69</v>
      </c>
      <c r="E44" s="38"/>
      <c r="F44" s="186">
        <v>0</v>
      </c>
      <c r="G44" s="186">
        <v>0</v>
      </c>
      <c r="H44" s="108">
        <f t="shared" si="1"/>
        <v>0</v>
      </c>
      <c r="I44" s="188">
        <v>0</v>
      </c>
      <c r="J44" s="186">
        <v>1</v>
      </c>
      <c r="K44" s="186">
        <v>2</v>
      </c>
      <c r="L44" s="186">
        <v>6</v>
      </c>
      <c r="M44" s="186">
        <v>37</v>
      </c>
      <c r="N44" s="186">
        <v>20</v>
      </c>
      <c r="O44" s="31">
        <f t="shared" si="3"/>
        <v>66</v>
      </c>
      <c r="P44" s="96">
        <f t="shared" si="4"/>
        <v>66</v>
      </c>
    </row>
    <row r="45" spans="3:16" ht="30" customHeight="1" thickBot="1">
      <c r="C45" s="39"/>
      <c r="D45" s="40" t="s">
        <v>78</v>
      </c>
      <c r="E45" s="41"/>
      <c r="F45" s="189">
        <v>0</v>
      </c>
      <c r="G45" s="189">
        <v>0</v>
      </c>
      <c r="H45" s="97">
        <f t="shared" si="1"/>
        <v>0</v>
      </c>
      <c r="I45" s="194">
        <v>0</v>
      </c>
      <c r="J45" s="189">
        <v>11</v>
      </c>
      <c r="K45" s="189">
        <v>16</v>
      </c>
      <c r="L45" s="189">
        <v>33</v>
      </c>
      <c r="M45" s="189">
        <v>172</v>
      </c>
      <c r="N45" s="189">
        <v>96</v>
      </c>
      <c r="O45" s="109">
        <f t="shared" si="3"/>
        <v>328</v>
      </c>
      <c r="P45" s="98">
        <f t="shared" si="4"/>
        <v>328</v>
      </c>
    </row>
    <row r="46" spans="3:16" ht="30" customHeight="1" thickBot="1">
      <c r="C46" s="171" t="s">
        <v>70</v>
      </c>
      <c r="D46" s="172"/>
      <c r="E46" s="173"/>
      <c r="F46" s="103">
        <f>SUM(F10,F31,F41)</f>
        <v>2163</v>
      </c>
      <c r="G46" s="103">
        <f>SUM(G10,G31,G41)</f>
        <v>2743</v>
      </c>
      <c r="H46" s="104">
        <f t="shared" si="1"/>
        <v>4906</v>
      </c>
      <c r="I46" s="105">
        <f aca="true" t="shared" si="9" ref="I46:N46">SUM(I10,I31,I41)</f>
        <v>0</v>
      </c>
      <c r="J46" s="103">
        <f t="shared" si="9"/>
        <v>10389</v>
      </c>
      <c r="K46" s="103">
        <f t="shared" si="9"/>
        <v>7368</v>
      </c>
      <c r="L46" s="103">
        <f t="shared" si="9"/>
        <v>4705</v>
      </c>
      <c r="M46" s="103">
        <f t="shared" si="9"/>
        <v>4088</v>
      </c>
      <c r="N46" s="103">
        <f t="shared" si="9"/>
        <v>2138</v>
      </c>
      <c r="O46" s="104">
        <f t="shared" si="3"/>
        <v>28688</v>
      </c>
      <c r="P46" s="106">
        <f t="shared" si="4"/>
        <v>33594</v>
      </c>
    </row>
    <row r="47" spans="3:17" ht="30" customHeight="1" thickBot="1" thickTop="1">
      <c r="C47" s="45" t="s">
        <v>71</v>
      </c>
      <c r="D47" s="25"/>
      <c r="E47" s="25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07"/>
      <c r="Q47" s="2"/>
    </row>
    <row r="48" spans="3:17" ht="30" customHeight="1">
      <c r="C48" s="26" t="s">
        <v>37</v>
      </c>
      <c r="D48" s="23"/>
      <c r="E48" s="24"/>
      <c r="F48" s="89">
        <f>SUM(F49,F55,F58,F63,F67,F68)</f>
        <v>1877193</v>
      </c>
      <c r="G48" s="89">
        <f>SUM(G49,G55,G58,G63,G67,G68)</f>
        <v>3292941</v>
      </c>
      <c r="H48" s="90">
        <f t="shared" si="1"/>
        <v>5170134</v>
      </c>
      <c r="I48" s="91">
        <f aca="true" t="shared" si="10" ref="I48:N48">SUM(I49,I55,I58,I63,I67,I68)</f>
        <v>0</v>
      </c>
      <c r="J48" s="89">
        <f t="shared" si="10"/>
        <v>27750630</v>
      </c>
      <c r="K48" s="89">
        <f t="shared" si="10"/>
        <v>22525740</v>
      </c>
      <c r="L48" s="89">
        <f t="shared" si="10"/>
        <v>17736466</v>
      </c>
      <c r="M48" s="89">
        <f t="shared" si="10"/>
        <v>15944247</v>
      </c>
      <c r="N48" s="89">
        <f t="shared" si="10"/>
        <v>7817320</v>
      </c>
      <c r="O48" s="90">
        <f t="shared" si="3"/>
        <v>91774403</v>
      </c>
      <c r="P48" s="92">
        <f t="shared" si="4"/>
        <v>96944537</v>
      </c>
      <c r="Q48" s="2"/>
    </row>
    <row r="49" spans="3:16" ht="30" customHeight="1">
      <c r="C49" s="28"/>
      <c r="D49" s="29" t="s">
        <v>38</v>
      </c>
      <c r="E49" s="30"/>
      <c r="F49" s="93">
        <f>SUM(F50:F54)</f>
        <v>253132</v>
      </c>
      <c r="G49" s="93">
        <f>SUM(G50:G54)</f>
        <v>544405</v>
      </c>
      <c r="H49" s="94">
        <f t="shared" si="1"/>
        <v>797537</v>
      </c>
      <c r="I49" s="95">
        <f aca="true" t="shared" si="11" ref="I49:N49">SUM(I50:I54)</f>
        <v>0</v>
      </c>
      <c r="J49" s="93">
        <f t="shared" si="11"/>
        <v>5901832</v>
      </c>
      <c r="K49" s="93">
        <f t="shared" si="11"/>
        <v>4448795</v>
      </c>
      <c r="L49" s="93">
        <f t="shared" si="11"/>
        <v>3140576</v>
      </c>
      <c r="M49" s="93">
        <f t="shared" si="11"/>
        <v>3273761</v>
      </c>
      <c r="N49" s="93">
        <f t="shared" si="11"/>
        <v>2641151</v>
      </c>
      <c r="O49" s="94">
        <f t="shared" si="3"/>
        <v>19406115</v>
      </c>
      <c r="P49" s="96">
        <f t="shared" si="4"/>
        <v>20203652</v>
      </c>
    </row>
    <row r="50" spans="3:16" ht="30" customHeight="1">
      <c r="C50" s="28"/>
      <c r="D50" s="29"/>
      <c r="E50" s="32" t="s">
        <v>39</v>
      </c>
      <c r="F50" s="186">
        <v>0</v>
      </c>
      <c r="G50" s="186">
        <v>1268</v>
      </c>
      <c r="H50" s="94">
        <f t="shared" si="1"/>
        <v>1268</v>
      </c>
      <c r="I50" s="187">
        <v>0</v>
      </c>
      <c r="J50" s="186">
        <v>3736745</v>
      </c>
      <c r="K50" s="186">
        <v>2679863</v>
      </c>
      <c r="L50" s="186">
        <v>1956403</v>
      </c>
      <c r="M50" s="186">
        <v>1923116</v>
      </c>
      <c r="N50" s="186">
        <v>1619048</v>
      </c>
      <c r="O50" s="31">
        <f t="shared" si="3"/>
        <v>11915175</v>
      </c>
      <c r="P50" s="96">
        <f t="shared" si="4"/>
        <v>11916443</v>
      </c>
    </row>
    <row r="51" spans="3:16" ht="30" customHeight="1">
      <c r="C51" s="28"/>
      <c r="D51" s="29"/>
      <c r="E51" s="32" t="s">
        <v>40</v>
      </c>
      <c r="F51" s="186">
        <v>0</v>
      </c>
      <c r="G51" s="186">
        <v>0</v>
      </c>
      <c r="H51" s="94">
        <f t="shared" si="1"/>
        <v>0</v>
      </c>
      <c r="I51" s="187">
        <v>0</v>
      </c>
      <c r="J51" s="186">
        <v>18293</v>
      </c>
      <c r="K51" s="186">
        <v>26954</v>
      </c>
      <c r="L51" s="186">
        <v>84829</v>
      </c>
      <c r="M51" s="186">
        <v>284561</v>
      </c>
      <c r="N51" s="186">
        <v>288867</v>
      </c>
      <c r="O51" s="31">
        <f t="shared" si="3"/>
        <v>703504</v>
      </c>
      <c r="P51" s="96">
        <f t="shared" si="4"/>
        <v>703504</v>
      </c>
    </row>
    <row r="52" spans="3:16" ht="30" customHeight="1">
      <c r="C52" s="28"/>
      <c r="D52" s="29"/>
      <c r="E52" s="32" t="s">
        <v>41</v>
      </c>
      <c r="F52" s="186">
        <v>95543</v>
      </c>
      <c r="G52" s="186">
        <v>269172</v>
      </c>
      <c r="H52" s="94">
        <f t="shared" si="1"/>
        <v>364715</v>
      </c>
      <c r="I52" s="187">
        <v>0</v>
      </c>
      <c r="J52" s="186">
        <v>1067312</v>
      </c>
      <c r="K52" s="186">
        <v>823045</v>
      </c>
      <c r="L52" s="186">
        <v>435881</v>
      </c>
      <c r="M52" s="186">
        <v>579117</v>
      </c>
      <c r="N52" s="186">
        <v>453755</v>
      </c>
      <c r="O52" s="31">
        <f t="shared" si="3"/>
        <v>3359110</v>
      </c>
      <c r="P52" s="96">
        <f t="shared" si="4"/>
        <v>3723825</v>
      </c>
    </row>
    <row r="53" spans="3:16" ht="30" customHeight="1">
      <c r="C53" s="28"/>
      <c r="D53" s="29"/>
      <c r="E53" s="32" t="s">
        <v>42</v>
      </c>
      <c r="F53" s="186">
        <v>99600</v>
      </c>
      <c r="G53" s="186">
        <v>221616</v>
      </c>
      <c r="H53" s="94">
        <f t="shared" si="1"/>
        <v>321216</v>
      </c>
      <c r="I53" s="187">
        <v>0</v>
      </c>
      <c r="J53" s="186">
        <v>655521</v>
      </c>
      <c r="K53" s="186">
        <v>491570</v>
      </c>
      <c r="L53" s="186">
        <v>378626</v>
      </c>
      <c r="M53" s="186">
        <v>263928</v>
      </c>
      <c r="N53" s="186">
        <v>151611</v>
      </c>
      <c r="O53" s="31">
        <f t="shared" si="3"/>
        <v>1941256</v>
      </c>
      <c r="P53" s="96">
        <f t="shared" si="4"/>
        <v>2262472</v>
      </c>
    </row>
    <row r="54" spans="3:16" ht="30" customHeight="1">
      <c r="C54" s="28"/>
      <c r="D54" s="29"/>
      <c r="E54" s="32" t="s">
        <v>43</v>
      </c>
      <c r="F54" s="186">
        <v>57989</v>
      </c>
      <c r="G54" s="186">
        <v>52349</v>
      </c>
      <c r="H54" s="94">
        <f t="shared" si="1"/>
        <v>110338</v>
      </c>
      <c r="I54" s="187">
        <v>0</v>
      </c>
      <c r="J54" s="186">
        <v>423961</v>
      </c>
      <c r="K54" s="186">
        <v>427363</v>
      </c>
      <c r="L54" s="186">
        <v>284837</v>
      </c>
      <c r="M54" s="186">
        <v>223039</v>
      </c>
      <c r="N54" s="186">
        <v>127870</v>
      </c>
      <c r="O54" s="31">
        <f t="shared" si="3"/>
        <v>1487070</v>
      </c>
      <c r="P54" s="96">
        <f t="shared" si="4"/>
        <v>1597408</v>
      </c>
    </row>
    <row r="55" spans="3:16" ht="30" customHeight="1">
      <c r="C55" s="28"/>
      <c r="D55" s="33" t="s">
        <v>44</v>
      </c>
      <c r="E55" s="34"/>
      <c r="F55" s="93">
        <f>SUM(F56:F57)</f>
        <v>673758</v>
      </c>
      <c r="G55" s="93">
        <f>SUM(G56:G57)</f>
        <v>1437584</v>
      </c>
      <c r="H55" s="94">
        <f t="shared" si="1"/>
        <v>2111342</v>
      </c>
      <c r="I55" s="95">
        <f aca="true" t="shared" si="12" ref="I55:N55">SUM(I56:I57)</f>
        <v>0</v>
      </c>
      <c r="J55" s="93">
        <f t="shared" si="12"/>
        <v>14107066</v>
      </c>
      <c r="K55" s="93">
        <f t="shared" si="12"/>
        <v>11354644</v>
      </c>
      <c r="L55" s="93">
        <f t="shared" si="12"/>
        <v>7798734</v>
      </c>
      <c r="M55" s="93">
        <f t="shared" si="12"/>
        <v>6216680</v>
      </c>
      <c r="N55" s="93">
        <f t="shared" si="12"/>
        <v>2700138</v>
      </c>
      <c r="O55" s="94">
        <f t="shared" si="3"/>
        <v>42177262</v>
      </c>
      <c r="P55" s="96">
        <f t="shared" si="4"/>
        <v>44288604</v>
      </c>
    </row>
    <row r="56" spans="3:16" ht="30" customHeight="1">
      <c r="C56" s="28"/>
      <c r="D56" s="29"/>
      <c r="E56" s="32" t="s">
        <v>45</v>
      </c>
      <c r="F56" s="186">
        <v>2246</v>
      </c>
      <c r="G56" s="186">
        <v>0</v>
      </c>
      <c r="H56" s="94">
        <f t="shared" si="1"/>
        <v>2246</v>
      </c>
      <c r="I56" s="187">
        <v>0</v>
      </c>
      <c r="J56" s="186">
        <v>10894952</v>
      </c>
      <c r="K56" s="186">
        <v>8632091</v>
      </c>
      <c r="L56" s="186">
        <v>6363590</v>
      </c>
      <c r="M56" s="186">
        <v>5329493</v>
      </c>
      <c r="N56" s="186">
        <v>2430478</v>
      </c>
      <c r="O56" s="94">
        <f t="shared" si="3"/>
        <v>33650604</v>
      </c>
      <c r="P56" s="96">
        <f t="shared" si="4"/>
        <v>33652850</v>
      </c>
    </row>
    <row r="57" spans="3:16" ht="30" customHeight="1">
      <c r="C57" s="28"/>
      <c r="D57" s="29"/>
      <c r="E57" s="32" t="s">
        <v>46</v>
      </c>
      <c r="F57" s="186">
        <v>671512</v>
      </c>
      <c r="G57" s="186">
        <v>1437584</v>
      </c>
      <c r="H57" s="94">
        <f t="shared" si="1"/>
        <v>2109096</v>
      </c>
      <c r="I57" s="187">
        <v>0</v>
      </c>
      <c r="J57" s="186">
        <v>3212114</v>
      </c>
      <c r="K57" s="186">
        <v>2722553</v>
      </c>
      <c r="L57" s="186">
        <v>1435144</v>
      </c>
      <c r="M57" s="186">
        <v>887187</v>
      </c>
      <c r="N57" s="186">
        <v>269660</v>
      </c>
      <c r="O57" s="94">
        <f t="shared" si="3"/>
        <v>8526658</v>
      </c>
      <c r="P57" s="96">
        <f t="shared" si="4"/>
        <v>10635754</v>
      </c>
    </row>
    <row r="58" spans="3:16" ht="30" customHeight="1">
      <c r="C58" s="28"/>
      <c r="D58" s="33" t="s">
        <v>47</v>
      </c>
      <c r="E58" s="34"/>
      <c r="F58" s="93">
        <f>SUM(F59:F62)</f>
        <v>7409</v>
      </c>
      <c r="G58" s="93">
        <f>SUM(G59:G62)</f>
        <v>29047</v>
      </c>
      <c r="H58" s="94">
        <f t="shared" si="1"/>
        <v>36456</v>
      </c>
      <c r="I58" s="95">
        <f aca="true" t="shared" si="13" ref="I58:N58">SUM(I59:I62)</f>
        <v>0</v>
      </c>
      <c r="J58" s="93">
        <f t="shared" si="13"/>
        <v>969496</v>
      </c>
      <c r="K58" s="93">
        <f t="shared" si="13"/>
        <v>913208</v>
      </c>
      <c r="L58" s="93">
        <f t="shared" si="13"/>
        <v>2765204</v>
      </c>
      <c r="M58" s="93">
        <f t="shared" si="13"/>
        <v>2835190</v>
      </c>
      <c r="N58" s="93">
        <f t="shared" si="13"/>
        <v>1148465</v>
      </c>
      <c r="O58" s="94">
        <f t="shared" si="3"/>
        <v>8631563</v>
      </c>
      <c r="P58" s="96">
        <f t="shared" si="4"/>
        <v>8668019</v>
      </c>
    </row>
    <row r="59" spans="3:16" ht="30" customHeight="1">
      <c r="C59" s="28"/>
      <c r="D59" s="29"/>
      <c r="E59" s="32" t="s">
        <v>48</v>
      </c>
      <c r="F59" s="186">
        <v>3881</v>
      </c>
      <c r="G59" s="186">
        <v>20794</v>
      </c>
      <c r="H59" s="94">
        <f t="shared" si="1"/>
        <v>24675</v>
      </c>
      <c r="I59" s="187">
        <v>0</v>
      </c>
      <c r="J59" s="186">
        <v>796532</v>
      </c>
      <c r="K59" s="186">
        <v>759739</v>
      </c>
      <c r="L59" s="186">
        <v>2668346</v>
      </c>
      <c r="M59" s="186">
        <v>2754320</v>
      </c>
      <c r="N59" s="186">
        <v>1117700</v>
      </c>
      <c r="O59" s="94">
        <f t="shared" si="3"/>
        <v>8096637</v>
      </c>
      <c r="P59" s="96">
        <f t="shared" si="4"/>
        <v>8121312</v>
      </c>
    </row>
    <row r="60" spans="3:16" ht="30" customHeight="1">
      <c r="C60" s="28"/>
      <c r="D60" s="29"/>
      <c r="E60" s="35" t="s">
        <v>49</v>
      </c>
      <c r="F60" s="186">
        <v>3528</v>
      </c>
      <c r="G60" s="186">
        <v>8253</v>
      </c>
      <c r="H60" s="94">
        <f t="shared" si="1"/>
        <v>11781</v>
      </c>
      <c r="I60" s="187">
        <v>0</v>
      </c>
      <c r="J60" s="186">
        <v>172964</v>
      </c>
      <c r="K60" s="186">
        <v>153469</v>
      </c>
      <c r="L60" s="186">
        <v>96858</v>
      </c>
      <c r="M60" s="186">
        <v>80870</v>
      </c>
      <c r="N60" s="186">
        <v>30765</v>
      </c>
      <c r="O60" s="94">
        <f t="shared" si="3"/>
        <v>534926</v>
      </c>
      <c r="P60" s="96">
        <f t="shared" si="4"/>
        <v>546707</v>
      </c>
    </row>
    <row r="61" spans="3:16" ht="30" customHeight="1">
      <c r="C61" s="28"/>
      <c r="D61" s="29"/>
      <c r="E61" s="35" t="s">
        <v>50</v>
      </c>
      <c r="F61" s="186">
        <v>0</v>
      </c>
      <c r="G61" s="186">
        <v>0</v>
      </c>
      <c r="H61" s="94">
        <f t="shared" si="1"/>
        <v>0</v>
      </c>
      <c r="I61" s="187">
        <v>0</v>
      </c>
      <c r="J61" s="186">
        <v>0</v>
      </c>
      <c r="K61" s="186">
        <v>0</v>
      </c>
      <c r="L61" s="186">
        <v>0</v>
      </c>
      <c r="M61" s="186">
        <v>0</v>
      </c>
      <c r="N61" s="186">
        <v>0</v>
      </c>
      <c r="O61" s="94">
        <f t="shared" si="3"/>
        <v>0</v>
      </c>
      <c r="P61" s="96">
        <f t="shared" si="4"/>
        <v>0</v>
      </c>
    </row>
    <row r="62" spans="3:16" ht="30" customHeight="1">
      <c r="C62" s="28"/>
      <c r="D62" s="36"/>
      <c r="E62" s="35" t="s">
        <v>77</v>
      </c>
      <c r="F62" s="186">
        <v>0</v>
      </c>
      <c r="G62" s="186">
        <v>0</v>
      </c>
      <c r="H62" s="94">
        <f t="shared" si="1"/>
        <v>0</v>
      </c>
      <c r="I62" s="188">
        <v>0</v>
      </c>
      <c r="J62" s="186">
        <v>0</v>
      </c>
      <c r="K62" s="186">
        <v>0</v>
      </c>
      <c r="L62" s="186">
        <v>0</v>
      </c>
      <c r="M62" s="186">
        <v>0</v>
      </c>
      <c r="N62" s="186">
        <v>0</v>
      </c>
      <c r="O62" s="94">
        <f t="shared" si="3"/>
        <v>0</v>
      </c>
      <c r="P62" s="96">
        <f t="shared" si="4"/>
        <v>0</v>
      </c>
    </row>
    <row r="63" spans="3:16" ht="30" customHeight="1">
      <c r="C63" s="28"/>
      <c r="D63" s="33" t="s">
        <v>51</v>
      </c>
      <c r="E63" s="34"/>
      <c r="F63" s="93">
        <f>SUM(F64)</f>
        <v>404691</v>
      </c>
      <c r="G63" s="93">
        <f>SUM(G64)</f>
        <v>644376</v>
      </c>
      <c r="H63" s="94">
        <f t="shared" si="1"/>
        <v>1049067</v>
      </c>
      <c r="I63" s="95">
        <f aca="true" t="shared" si="14" ref="I63:N63">SUM(I64)</f>
        <v>0</v>
      </c>
      <c r="J63" s="93">
        <f t="shared" si="14"/>
        <v>1209630</v>
      </c>
      <c r="K63" s="93">
        <f t="shared" si="14"/>
        <v>1930982</v>
      </c>
      <c r="L63" s="93">
        <f t="shared" si="14"/>
        <v>1310564</v>
      </c>
      <c r="M63" s="93">
        <f t="shared" si="14"/>
        <v>1051345</v>
      </c>
      <c r="N63" s="93">
        <f t="shared" si="14"/>
        <v>501259</v>
      </c>
      <c r="O63" s="94">
        <f t="shared" si="3"/>
        <v>6003780</v>
      </c>
      <c r="P63" s="96">
        <f t="shared" si="4"/>
        <v>7052847</v>
      </c>
    </row>
    <row r="64" spans="3:16" ht="30" customHeight="1">
      <c r="C64" s="28"/>
      <c r="D64" s="29"/>
      <c r="E64" s="35" t="s">
        <v>52</v>
      </c>
      <c r="F64" s="186">
        <v>404691</v>
      </c>
      <c r="G64" s="186">
        <v>644376</v>
      </c>
      <c r="H64" s="94">
        <f t="shared" si="1"/>
        <v>1049067</v>
      </c>
      <c r="I64" s="187">
        <v>0</v>
      </c>
      <c r="J64" s="186">
        <v>1209630</v>
      </c>
      <c r="K64" s="186">
        <v>1930982</v>
      </c>
      <c r="L64" s="186">
        <v>1310564</v>
      </c>
      <c r="M64" s="186">
        <v>1051345</v>
      </c>
      <c r="N64" s="186">
        <v>501259</v>
      </c>
      <c r="O64" s="94">
        <f t="shared" si="3"/>
        <v>6003780</v>
      </c>
      <c r="P64" s="96">
        <f t="shared" si="4"/>
        <v>7052847</v>
      </c>
    </row>
    <row r="65" spans="3:16" ht="30" customHeight="1" hidden="1">
      <c r="C65" s="28"/>
      <c r="D65" s="29"/>
      <c r="E65" s="35" t="s">
        <v>53</v>
      </c>
      <c r="F65" s="186">
        <v>0</v>
      </c>
      <c r="G65" s="186">
        <v>0</v>
      </c>
      <c r="H65" s="94">
        <f t="shared" si="1"/>
        <v>0</v>
      </c>
      <c r="I65" s="187">
        <v>0</v>
      </c>
      <c r="J65" s="186">
        <v>0</v>
      </c>
      <c r="K65" s="186">
        <v>0</v>
      </c>
      <c r="L65" s="186">
        <v>0</v>
      </c>
      <c r="M65" s="186">
        <v>0</v>
      </c>
      <c r="N65" s="186">
        <v>0</v>
      </c>
      <c r="O65" s="94">
        <f t="shared" si="3"/>
        <v>0</v>
      </c>
      <c r="P65" s="96">
        <f t="shared" si="4"/>
        <v>0</v>
      </c>
    </row>
    <row r="66" spans="3:16" ht="30" customHeight="1" hidden="1">
      <c r="C66" s="28"/>
      <c r="D66" s="29"/>
      <c r="E66" s="35" t="s">
        <v>54</v>
      </c>
      <c r="F66" s="186">
        <v>0</v>
      </c>
      <c r="G66" s="186">
        <v>0</v>
      </c>
      <c r="H66" s="94">
        <f t="shared" si="1"/>
        <v>0</v>
      </c>
      <c r="I66" s="187">
        <v>0</v>
      </c>
      <c r="J66" s="186">
        <v>0</v>
      </c>
      <c r="K66" s="186">
        <v>0</v>
      </c>
      <c r="L66" s="186">
        <v>0</v>
      </c>
      <c r="M66" s="186">
        <v>0</v>
      </c>
      <c r="N66" s="186">
        <v>0</v>
      </c>
      <c r="O66" s="94">
        <f t="shared" si="3"/>
        <v>0</v>
      </c>
      <c r="P66" s="96">
        <f t="shared" si="4"/>
        <v>0</v>
      </c>
    </row>
    <row r="67" spans="3:16" ht="30" customHeight="1">
      <c r="C67" s="28"/>
      <c r="D67" s="37" t="s">
        <v>55</v>
      </c>
      <c r="E67" s="38"/>
      <c r="F67" s="186">
        <v>116982</v>
      </c>
      <c r="G67" s="186">
        <v>116932</v>
      </c>
      <c r="H67" s="94">
        <f t="shared" si="1"/>
        <v>233914</v>
      </c>
      <c r="I67" s="187">
        <v>0</v>
      </c>
      <c r="J67" s="186">
        <v>1508323</v>
      </c>
      <c r="K67" s="186">
        <v>1396262</v>
      </c>
      <c r="L67" s="186">
        <v>1021789</v>
      </c>
      <c r="M67" s="186">
        <v>1423168</v>
      </c>
      <c r="N67" s="186">
        <v>340993</v>
      </c>
      <c r="O67" s="94">
        <f t="shared" si="3"/>
        <v>5690535</v>
      </c>
      <c r="P67" s="96">
        <f t="shared" si="4"/>
        <v>5924449</v>
      </c>
    </row>
    <row r="68" spans="3:16" ht="30" customHeight="1" thickBot="1">
      <c r="C68" s="39"/>
      <c r="D68" s="40" t="s">
        <v>56</v>
      </c>
      <c r="E68" s="41"/>
      <c r="F68" s="189">
        <v>421221</v>
      </c>
      <c r="G68" s="189">
        <v>520597</v>
      </c>
      <c r="H68" s="97">
        <f t="shared" si="1"/>
        <v>941818</v>
      </c>
      <c r="I68" s="190">
        <v>0</v>
      </c>
      <c r="J68" s="189">
        <v>4054283</v>
      </c>
      <c r="K68" s="189">
        <v>2481849</v>
      </c>
      <c r="L68" s="189">
        <v>1699599</v>
      </c>
      <c r="M68" s="189">
        <v>1144103</v>
      </c>
      <c r="N68" s="189">
        <v>485314</v>
      </c>
      <c r="O68" s="97">
        <f t="shared" si="3"/>
        <v>9865148</v>
      </c>
      <c r="P68" s="98">
        <f t="shared" si="4"/>
        <v>10806966</v>
      </c>
    </row>
    <row r="69" spans="3:16" ht="30" customHeight="1">
      <c r="C69" s="26" t="s">
        <v>57</v>
      </c>
      <c r="D69" s="42"/>
      <c r="E69" s="43"/>
      <c r="F69" s="89">
        <f>SUM(F70:F78)</f>
        <v>78198</v>
      </c>
      <c r="G69" s="89">
        <f>SUM(G70:G78)</f>
        <v>121408</v>
      </c>
      <c r="H69" s="90">
        <f t="shared" si="1"/>
        <v>199606</v>
      </c>
      <c r="I69" s="91">
        <f aca="true" t="shared" si="15" ref="I69:N69">SUM(I70:I78)</f>
        <v>0</v>
      </c>
      <c r="J69" s="89">
        <f t="shared" si="15"/>
        <v>10068811</v>
      </c>
      <c r="K69" s="89">
        <f t="shared" si="15"/>
        <v>11038663</v>
      </c>
      <c r="L69" s="89">
        <f t="shared" si="15"/>
        <v>12187484</v>
      </c>
      <c r="M69" s="89">
        <f t="shared" si="15"/>
        <v>13643140</v>
      </c>
      <c r="N69" s="89">
        <f t="shared" si="15"/>
        <v>10171900</v>
      </c>
      <c r="O69" s="90">
        <f t="shared" si="3"/>
        <v>57109998</v>
      </c>
      <c r="P69" s="92">
        <f t="shared" si="4"/>
        <v>57309604</v>
      </c>
    </row>
    <row r="70" spans="3:16" ht="30" customHeight="1">
      <c r="C70" s="44"/>
      <c r="D70" s="37" t="s">
        <v>58</v>
      </c>
      <c r="E70" s="38"/>
      <c r="F70" s="191">
        <v>0</v>
      </c>
      <c r="G70" s="191">
        <v>0</v>
      </c>
      <c r="H70" s="99">
        <f t="shared" si="1"/>
        <v>0</v>
      </c>
      <c r="I70" s="188">
        <v>0</v>
      </c>
      <c r="J70" s="191">
        <v>787656</v>
      </c>
      <c r="K70" s="191">
        <v>1911949</v>
      </c>
      <c r="L70" s="191">
        <v>1582601</v>
      </c>
      <c r="M70" s="191">
        <v>1617306</v>
      </c>
      <c r="N70" s="191">
        <v>571948</v>
      </c>
      <c r="O70" s="99">
        <f t="shared" si="3"/>
        <v>6471460</v>
      </c>
      <c r="P70" s="100">
        <f t="shared" si="4"/>
        <v>6471460</v>
      </c>
    </row>
    <row r="71" spans="3:16" ht="30" customHeight="1">
      <c r="C71" s="28"/>
      <c r="D71" s="37" t="s">
        <v>59</v>
      </c>
      <c r="E71" s="38"/>
      <c r="F71" s="186">
        <v>0</v>
      </c>
      <c r="G71" s="186">
        <v>0</v>
      </c>
      <c r="H71" s="93">
        <f t="shared" si="1"/>
        <v>0</v>
      </c>
      <c r="I71" s="188">
        <v>0</v>
      </c>
      <c r="J71" s="186">
        <v>12176</v>
      </c>
      <c r="K71" s="186">
        <v>0</v>
      </c>
      <c r="L71" s="186">
        <v>0</v>
      </c>
      <c r="M71" s="186">
        <v>0</v>
      </c>
      <c r="N71" s="186">
        <v>0</v>
      </c>
      <c r="O71" s="94">
        <f t="shared" si="3"/>
        <v>12176</v>
      </c>
      <c r="P71" s="96">
        <f t="shared" si="4"/>
        <v>12176</v>
      </c>
    </row>
    <row r="72" spans="3:16" ht="30" customHeight="1">
      <c r="C72" s="28"/>
      <c r="D72" s="37" t="s">
        <v>74</v>
      </c>
      <c r="E72" s="38"/>
      <c r="F72" s="186">
        <v>0</v>
      </c>
      <c r="G72" s="186">
        <v>0</v>
      </c>
      <c r="H72" s="93">
        <f t="shared" si="1"/>
        <v>0</v>
      </c>
      <c r="I72" s="188">
        <v>0</v>
      </c>
      <c r="J72" s="186">
        <v>5165687</v>
      </c>
      <c r="K72" s="186">
        <v>4397774</v>
      </c>
      <c r="L72" s="186">
        <v>3157326</v>
      </c>
      <c r="M72" s="186">
        <v>1671278</v>
      </c>
      <c r="N72" s="186">
        <v>877557</v>
      </c>
      <c r="O72" s="94">
        <f t="shared" si="3"/>
        <v>15269622</v>
      </c>
      <c r="P72" s="96">
        <f t="shared" si="4"/>
        <v>15269622</v>
      </c>
    </row>
    <row r="73" spans="3:16" ht="30" customHeight="1">
      <c r="C73" s="28"/>
      <c r="D73" s="37" t="s">
        <v>60</v>
      </c>
      <c r="E73" s="38"/>
      <c r="F73" s="186">
        <v>6252</v>
      </c>
      <c r="G73" s="186">
        <v>14787</v>
      </c>
      <c r="H73" s="93">
        <f t="shared" si="1"/>
        <v>21039</v>
      </c>
      <c r="I73" s="187">
        <v>0</v>
      </c>
      <c r="J73" s="186">
        <v>387209</v>
      </c>
      <c r="K73" s="186">
        <v>298783</v>
      </c>
      <c r="L73" s="186">
        <v>678686</v>
      </c>
      <c r="M73" s="186">
        <v>621459</v>
      </c>
      <c r="N73" s="186">
        <v>456482</v>
      </c>
      <c r="O73" s="94">
        <f t="shared" si="3"/>
        <v>2442619</v>
      </c>
      <c r="P73" s="96">
        <f t="shared" si="4"/>
        <v>2463658</v>
      </c>
    </row>
    <row r="74" spans="3:16" ht="30" customHeight="1">
      <c r="C74" s="28"/>
      <c r="D74" s="37" t="s">
        <v>61</v>
      </c>
      <c r="E74" s="38"/>
      <c r="F74" s="186">
        <v>71946</v>
      </c>
      <c r="G74" s="186">
        <v>106621</v>
      </c>
      <c r="H74" s="93">
        <f t="shared" si="1"/>
        <v>178567</v>
      </c>
      <c r="I74" s="187">
        <v>0</v>
      </c>
      <c r="J74" s="186">
        <v>1235159</v>
      </c>
      <c r="K74" s="186">
        <v>1400338</v>
      </c>
      <c r="L74" s="186">
        <v>1097899</v>
      </c>
      <c r="M74" s="186">
        <v>1092721</v>
      </c>
      <c r="N74" s="186">
        <v>364367</v>
      </c>
      <c r="O74" s="94">
        <f t="shared" si="3"/>
        <v>5190484</v>
      </c>
      <c r="P74" s="96">
        <f t="shared" si="4"/>
        <v>5369051</v>
      </c>
    </row>
    <row r="75" spans="3:16" ht="30" customHeight="1">
      <c r="C75" s="28"/>
      <c r="D75" s="37" t="s">
        <v>62</v>
      </c>
      <c r="E75" s="38"/>
      <c r="F75" s="186">
        <v>0</v>
      </c>
      <c r="G75" s="186">
        <v>0</v>
      </c>
      <c r="H75" s="93">
        <f aca="true" t="shared" si="16" ref="H75:H84">SUM(F75:G75)</f>
        <v>0</v>
      </c>
      <c r="I75" s="188">
        <v>0</v>
      </c>
      <c r="J75" s="186">
        <v>2443143</v>
      </c>
      <c r="K75" s="186">
        <v>2816459</v>
      </c>
      <c r="L75" s="186">
        <v>3280491</v>
      </c>
      <c r="M75" s="186">
        <v>1697765</v>
      </c>
      <c r="N75" s="186">
        <v>778434</v>
      </c>
      <c r="O75" s="94">
        <f aca="true" t="shared" si="17" ref="O75:O84">SUM(I75:N75)</f>
        <v>11016292</v>
      </c>
      <c r="P75" s="96">
        <f aca="true" t="shared" si="18" ref="P75:P84">SUM(O75,H75)</f>
        <v>11016292</v>
      </c>
    </row>
    <row r="76" spans="3:16" ht="30" customHeight="1">
      <c r="C76" s="28"/>
      <c r="D76" s="37" t="s">
        <v>63</v>
      </c>
      <c r="E76" s="38"/>
      <c r="F76" s="186">
        <v>0</v>
      </c>
      <c r="G76" s="186">
        <v>0</v>
      </c>
      <c r="H76" s="93">
        <f t="shared" si="16"/>
        <v>0</v>
      </c>
      <c r="I76" s="188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94">
        <f t="shared" si="17"/>
        <v>0</v>
      </c>
      <c r="P76" s="96">
        <f t="shared" si="18"/>
        <v>0</v>
      </c>
    </row>
    <row r="77" spans="3:16" ht="30" customHeight="1">
      <c r="C77" s="28"/>
      <c r="D77" s="167" t="s">
        <v>64</v>
      </c>
      <c r="E77" s="168"/>
      <c r="F77" s="186">
        <v>0</v>
      </c>
      <c r="G77" s="186">
        <v>0</v>
      </c>
      <c r="H77" s="94">
        <f t="shared" si="16"/>
        <v>0</v>
      </c>
      <c r="I77" s="188">
        <v>0</v>
      </c>
      <c r="J77" s="186">
        <v>22828</v>
      </c>
      <c r="K77" s="186">
        <v>128661</v>
      </c>
      <c r="L77" s="186">
        <v>2249087</v>
      </c>
      <c r="M77" s="186">
        <v>6680612</v>
      </c>
      <c r="N77" s="186">
        <v>7021643</v>
      </c>
      <c r="O77" s="94">
        <f t="shared" si="17"/>
        <v>16102831</v>
      </c>
      <c r="P77" s="96">
        <f t="shared" si="18"/>
        <v>16102831</v>
      </c>
    </row>
    <row r="78" spans="3:16" ht="30" customHeight="1" thickBot="1">
      <c r="C78" s="39"/>
      <c r="D78" s="169" t="s">
        <v>65</v>
      </c>
      <c r="E78" s="170"/>
      <c r="F78" s="192">
        <v>0</v>
      </c>
      <c r="G78" s="192">
        <v>0</v>
      </c>
      <c r="H78" s="101">
        <f t="shared" si="16"/>
        <v>0</v>
      </c>
      <c r="I78" s="193">
        <v>0</v>
      </c>
      <c r="J78" s="192">
        <v>14953</v>
      </c>
      <c r="K78" s="192">
        <v>84699</v>
      </c>
      <c r="L78" s="192">
        <v>141394</v>
      </c>
      <c r="M78" s="192">
        <v>261999</v>
      </c>
      <c r="N78" s="192">
        <v>101469</v>
      </c>
      <c r="O78" s="101">
        <f t="shared" si="17"/>
        <v>604514</v>
      </c>
      <c r="P78" s="102">
        <f t="shared" si="18"/>
        <v>604514</v>
      </c>
    </row>
    <row r="79" spans="3:16" ht="30" customHeight="1">
      <c r="C79" s="26" t="s">
        <v>66</v>
      </c>
      <c r="D79" s="42"/>
      <c r="E79" s="43"/>
      <c r="F79" s="89">
        <f>SUM(F80:F83)</f>
        <v>0</v>
      </c>
      <c r="G79" s="89">
        <f>SUM(G80:G83)</f>
        <v>0</v>
      </c>
      <c r="H79" s="90">
        <f t="shared" si="16"/>
        <v>0</v>
      </c>
      <c r="I79" s="81">
        <v>0</v>
      </c>
      <c r="J79" s="89">
        <f>SUM(J80:J83)</f>
        <v>4510056</v>
      </c>
      <c r="K79" s="89">
        <f>SUM(K80:K83)</f>
        <v>5121857</v>
      </c>
      <c r="L79" s="89">
        <f>SUM(L80:L83)</f>
        <v>12469021</v>
      </c>
      <c r="M79" s="89">
        <f>SUM(M80:M83)</f>
        <v>28862647</v>
      </c>
      <c r="N79" s="89">
        <f>SUM(N80:N83)</f>
        <v>19666837</v>
      </c>
      <c r="O79" s="90">
        <f t="shared" si="17"/>
        <v>70630418</v>
      </c>
      <c r="P79" s="92">
        <f t="shared" si="18"/>
        <v>70630418</v>
      </c>
    </row>
    <row r="80" spans="3:16" ht="30" customHeight="1">
      <c r="C80" s="28"/>
      <c r="D80" s="37" t="s">
        <v>67</v>
      </c>
      <c r="E80" s="38"/>
      <c r="F80" s="186">
        <v>0</v>
      </c>
      <c r="G80" s="186">
        <v>0</v>
      </c>
      <c r="H80" s="94">
        <f t="shared" si="16"/>
        <v>0</v>
      </c>
      <c r="I80" s="188">
        <v>0</v>
      </c>
      <c r="J80" s="186">
        <v>132966</v>
      </c>
      <c r="K80" s="186">
        <v>272469</v>
      </c>
      <c r="L80" s="186">
        <v>5526961</v>
      </c>
      <c r="M80" s="186">
        <v>14585274</v>
      </c>
      <c r="N80" s="186">
        <v>10853495</v>
      </c>
      <c r="O80" s="31">
        <f t="shared" si="17"/>
        <v>31371165</v>
      </c>
      <c r="P80" s="96">
        <f t="shared" si="18"/>
        <v>31371165</v>
      </c>
    </row>
    <row r="81" spans="3:16" ht="30" customHeight="1">
      <c r="C81" s="28"/>
      <c r="D81" s="37" t="s">
        <v>68</v>
      </c>
      <c r="E81" s="38"/>
      <c r="F81" s="186">
        <v>0</v>
      </c>
      <c r="G81" s="186">
        <v>0</v>
      </c>
      <c r="H81" s="94">
        <f t="shared" si="16"/>
        <v>0</v>
      </c>
      <c r="I81" s="188">
        <v>0</v>
      </c>
      <c r="J81" s="186">
        <v>4066175</v>
      </c>
      <c r="K81" s="186">
        <v>4350208</v>
      </c>
      <c r="L81" s="186">
        <v>5607726</v>
      </c>
      <c r="M81" s="186">
        <v>6300953</v>
      </c>
      <c r="N81" s="186">
        <v>4224555</v>
      </c>
      <c r="O81" s="31">
        <f t="shared" si="17"/>
        <v>24549617</v>
      </c>
      <c r="P81" s="96">
        <f t="shared" si="18"/>
        <v>24549617</v>
      </c>
    </row>
    <row r="82" spans="3:16" ht="30" customHeight="1">
      <c r="C82" s="28"/>
      <c r="D82" s="37" t="s">
        <v>69</v>
      </c>
      <c r="E82" s="38"/>
      <c r="F82" s="186">
        <v>0</v>
      </c>
      <c r="G82" s="186">
        <v>0</v>
      </c>
      <c r="H82" s="94">
        <f t="shared" si="16"/>
        <v>0</v>
      </c>
      <c r="I82" s="188">
        <v>0</v>
      </c>
      <c r="J82" s="186">
        <v>19957</v>
      </c>
      <c r="K82" s="186">
        <v>30974</v>
      </c>
      <c r="L82" s="186">
        <v>206821</v>
      </c>
      <c r="M82" s="186">
        <v>1451105</v>
      </c>
      <c r="N82" s="186">
        <v>812027</v>
      </c>
      <c r="O82" s="31">
        <f t="shared" si="17"/>
        <v>2520884</v>
      </c>
      <c r="P82" s="96">
        <f t="shared" si="18"/>
        <v>2520884</v>
      </c>
    </row>
    <row r="83" spans="3:16" ht="30" customHeight="1" thickBot="1">
      <c r="C83" s="39"/>
      <c r="D83" s="40" t="s">
        <v>78</v>
      </c>
      <c r="E83" s="41"/>
      <c r="F83" s="189">
        <v>0</v>
      </c>
      <c r="G83" s="189">
        <v>0</v>
      </c>
      <c r="H83" s="97">
        <f t="shared" si="16"/>
        <v>0</v>
      </c>
      <c r="I83" s="194">
        <v>0</v>
      </c>
      <c r="J83" s="189">
        <v>290958</v>
      </c>
      <c r="K83" s="189">
        <v>468206</v>
      </c>
      <c r="L83" s="189">
        <v>1127513</v>
      </c>
      <c r="M83" s="189">
        <v>6525315</v>
      </c>
      <c r="N83" s="189">
        <v>3776760</v>
      </c>
      <c r="O83" s="109">
        <f t="shared" si="17"/>
        <v>12188752</v>
      </c>
      <c r="P83" s="98">
        <f t="shared" si="18"/>
        <v>12188752</v>
      </c>
    </row>
    <row r="84" spans="3:16" ht="30" customHeight="1" thickBot="1">
      <c r="C84" s="171" t="s">
        <v>70</v>
      </c>
      <c r="D84" s="172"/>
      <c r="E84" s="172"/>
      <c r="F84" s="103">
        <f>SUM(F48,F69,F79)</f>
        <v>1955391</v>
      </c>
      <c r="G84" s="103">
        <f>SUM(G48,G69,G79)</f>
        <v>3414349</v>
      </c>
      <c r="H84" s="104">
        <f t="shared" si="16"/>
        <v>5369740</v>
      </c>
      <c r="I84" s="105">
        <f aca="true" t="shared" si="19" ref="I84:N84">SUM(I48,I69,I79)</f>
        <v>0</v>
      </c>
      <c r="J84" s="103">
        <f t="shared" si="19"/>
        <v>42329497</v>
      </c>
      <c r="K84" s="103">
        <f t="shared" si="19"/>
        <v>38686260</v>
      </c>
      <c r="L84" s="103">
        <f t="shared" si="19"/>
        <v>42392971</v>
      </c>
      <c r="M84" s="103">
        <f t="shared" si="19"/>
        <v>58450034</v>
      </c>
      <c r="N84" s="103">
        <f t="shared" si="19"/>
        <v>37656057</v>
      </c>
      <c r="O84" s="104">
        <f t="shared" si="17"/>
        <v>219514819</v>
      </c>
      <c r="P84" s="106">
        <f t="shared" si="18"/>
        <v>224884559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A1">
      <selection activeCell="E13" sqref="E13"/>
    </sheetView>
  </sheetViews>
  <sheetFormatPr defaultColWidth="0" defaultRowHeight="13.5" zeroHeight="1"/>
  <cols>
    <col min="1" max="2" width="0.6171875" style="27" customWidth="1"/>
    <col min="3" max="4" width="2.625" style="27" customWidth="1"/>
    <col min="5" max="5" width="40.625" style="27" customWidth="1"/>
    <col min="6" max="16" width="20.25390625" style="27" customWidth="1"/>
    <col min="17" max="17" width="4.25390625" style="27" customWidth="1"/>
    <col min="18" max="16384" width="0" style="27" hidden="1" customWidth="1"/>
  </cols>
  <sheetData>
    <row r="1" spans="4:15" ht="39.75" customHeight="1">
      <c r="D1" s="46"/>
      <c r="E1" s="47"/>
      <c r="G1" s="174" t="s">
        <v>21</v>
      </c>
      <c r="H1" s="174"/>
      <c r="I1" s="174"/>
      <c r="J1" s="174"/>
      <c r="K1" s="174"/>
      <c r="L1" s="174"/>
      <c r="M1" s="174"/>
      <c r="N1" s="72"/>
      <c r="O1" s="48"/>
    </row>
    <row r="2" spans="5:16" ht="30" customHeight="1">
      <c r="E2" s="49"/>
      <c r="G2" s="143" t="s">
        <v>92</v>
      </c>
      <c r="H2" s="143"/>
      <c r="I2" s="143"/>
      <c r="J2" s="143"/>
      <c r="K2" s="143"/>
      <c r="L2" s="143"/>
      <c r="M2" s="143"/>
      <c r="N2" s="73"/>
      <c r="O2" s="156">
        <v>41086</v>
      </c>
      <c r="P2" s="156"/>
    </row>
    <row r="3" spans="5:17" ht="24.75" customHeight="1">
      <c r="E3" s="76"/>
      <c r="F3" s="74"/>
      <c r="N3" s="75"/>
      <c r="O3" s="156"/>
      <c r="P3" s="156"/>
      <c r="Q3" s="52"/>
    </row>
    <row r="4" spans="3:17" ht="24.75" customHeight="1">
      <c r="C4" s="86"/>
      <c r="N4" s="76"/>
      <c r="O4" s="156" t="s">
        <v>31</v>
      </c>
      <c r="P4" s="156"/>
      <c r="Q4" s="52"/>
    </row>
    <row r="5" spans="3:17" ht="27" customHeight="1">
      <c r="C5" s="86" t="s">
        <v>27</v>
      </c>
      <c r="E5" s="54"/>
      <c r="F5" s="77"/>
      <c r="N5" s="78"/>
      <c r="O5" s="78"/>
      <c r="P5" s="69" t="s">
        <v>79</v>
      </c>
      <c r="Q5" s="52"/>
    </row>
    <row r="6" spans="3:17" ht="9" customHeight="1" thickBot="1">
      <c r="C6" s="87"/>
      <c r="D6" s="87"/>
      <c r="E6" s="87"/>
      <c r="F6" s="79"/>
      <c r="L6" s="57"/>
      <c r="M6" s="57"/>
      <c r="N6" s="80"/>
      <c r="O6" s="80"/>
      <c r="P6" s="80"/>
      <c r="Q6" s="57"/>
    </row>
    <row r="7" spans="3:17" ht="30" customHeight="1" thickBot="1" thickTop="1">
      <c r="C7" s="175" t="s">
        <v>32</v>
      </c>
      <c r="D7" s="176"/>
      <c r="E7" s="176"/>
      <c r="F7" s="179" t="s">
        <v>33</v>
      </c>
      <c r="G7" s="180"/>
      <c r="H7" s="180"/>
      <c r="I7" s="181" t="s">
        <v>34</v>
      </c>
      <c r="J7" s="181"/>
      <c r="K7" s="181"/>
      <c r="L7" s="181"/>
      <c r="M7" s="181"/>
      <c r="N7" s="181"/>
      <c r="O7" s="182"/>
      <c r="P7" s="183" t="s">
        <v>6</v>
      </c>
      <c r="Q7" s="2"/>
    </row>
    <row r="8" spans="3:17" ht="42" customHeight="1" thickBot="1">
      <c r="C8" s="177"/>
      <c r="D8" s="178"/>
      <c r="E8" s="178"/>
      <c r="F8" s="15" t="s">
        <v>7</v>
      </c>
      <c r="G8" s="15" t="s">
        <v>8</v>
      </c>
      <c r="H8" s="16" t="s">
        <v>9</v>
      </c>
      <c r="I8" s="17" t="s">
        <v>35</v>
      </c>
      <c r="J8" s="18" t="s">
        <v>1</v>
      </c>
      <c r="K8" s="18" t="s">
        <v>2</v>
      </c>
      <c r="L8" s="18" t="s">
        <v>3</v>
      </c>
      <c r="M8" s="18" t="s">
        <v>4</v>
      </c>
      <c r="N8" s="18" t="s">
        <v>5</v>
      </c>
      <c r="O8" s="19" t="s">
        <v>9</v>
      </c>
      <c r="P8" s="184"/>
      <c r="Q8" s="2"/>
    </row>
    <row r="9" spans="3:17" ht="30" customHeight="1" thickBot="1">
      <c r="C9" s="83" t="s">
        <v>72</v>
      </c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2"/>
    </row>
    <row r="10" spans="3:17" ht="30" customHeight="1">
      <c r="C10" s="26" t="s">
        <v>37</v>
      </c>
      <c r="D10" s="23"/>
      <c r="E10" s="24"/>
      <c r="F10" s="89">
        <f>SUM(F11,F17,F20,F25,F29,F30)</f>
        <v>21928654</v>
      </c>
      <c r="G10" s="89">
        <f>SUM(G11,G17,G20,G25,G29,G30)</f>
        <v>35194567</v>
      </c>
      <c r="H10" s="90">
        <f>SUM(F10:G10)</f>
        <v>57123221</v>
      </c>
      <c r="I10" s="91">
        <f aca="true" t="shared" si="0" ref="I10:N10">SUM(I11,I17,I20,I25,I29,I30)</f>
        <v>0</v>
      </c>
      <c r="J10" s="89">
        <f t="shared" si="0"/>
        <v>280583289</v>
      </c>
      <c r="K10" s="89">
        <f t="shared" si="0"/>
        <v>227259851</v>
      </c>
      <c r="L10" s="89">
        <f t="shared" si="0"/>
        <v>179207660</v>
      </c>
      <c r="M10" s="89">
        <f t="shared" si="0"/>
        <v>160245848</v>
      </c>
      <c r="N10" s="89">
        <f t="shared" si="0"/>
        <v>78533865</v>
      </c>
      <c r="O10" s="90">
        <f>SUM(I10:N10)</f>
        <v>925830513</v>
      </c>
      <c r="P10" s="92">
        <f>SUM(O10,H10)</f>
        <v>982953734</v>
      </c>
      <c r="Q10" s="2"/>
    </row>
    <row r="11" spans="3:16" ht="30" customHeight="1">
      <c r="C11" s="28"/>
      <c r="D11" s="29" t="s">
        <v>38</v>
      </c>
      <c r="E11" s="30"/>
      <c r="F11" s="93">
        <f>SUM(F12:F16)</f>
        <v>2531320</v>
      </c>
      <c r="G11" s="93">
        <f>SUM(G12:G16)</f>
        <v>5446021</v>
      </c>
      <c r="H11" s="94">
        <f aca="true" t="shared" si="1" ref="H11:H74">SUM(F11:G11)</f>
        <v>7977341</v>
      </c>
      <c r="I11" s="95">
        <f aca="true" t="shared" si="2" ref="I11:N11">SUM(I12:I16)</f>
        <v>0</v>
      </c>
      <c r="J11" s="93">
        <f t="shared" si="2"/>
        <v>59061099</v>
      </c>
      <c r="K11" s="93">
        <f t="shared" si="2"/>
        <v>44541820</v>
      </c>
      <c r="L11" s="93">
        <f t="shared" si="2"/>
        <v>31475896</v>
      </c>
      <c r="M11" s="93">
        <f t="shared" si="2"/>
        <v>32804243</v>
      </c>
      <c r="N11" s="93">
        <f t="shared" si="2"/>
        <v>26595185</v>
      </c>
      <c r="O11" s="94">
        <f aca="true" t="shared" si="3" ref="O11:O74">SUM(I11:N11)</f>
        <v>194478243</v>
      </c>
      <c r="P11" s="96">
        <f aca="true" t="shared" si="4" ref="P11:P74">SUM(O11,H11)</f>
        <v>202455584</v>
      </c>
    </row>
    <row r="12" spans="3:16" ht="30" customHeight="1">
      <c r="C12" s="28"/>
      <c r="D12" s="29"/>
      <c r="E12" s="32" t="s">
        <v>39</v>
      </c>
      <c r="F12" s="186">
        <v>0</v>
      </c>
      <c r="G12" s="186">
        <v>12680</v>
      </c>
      <c r="H12" s="94">
        <f t="shared" si="1"/>
        <v>12680</v>
      </c>
      <c r="I12" s="187">
        <v>0</v>
      </c>
      <c r="J12" s="186">
        <v>37401461</v>
      </c>
      <c r="K12" s="186">
        <v>26845328</v>
      </c>
      <c r="L12" s="186">
        <v>19629074</v>
      </c>
      <c r="M12" s="186">
        <v>19277470</v>
      </c>
      <c r="N12" s="186">
        <v>16306844</v>
      </c>
      <c r="O12" s="94">
        <f t="shared" si="3"/>
        <v>119460177</v>
      </c>
      <c r="P12" s="96">
        <f t="shared" si="4"/>
        <v>119472857</v>
      </c>
    </row>
    <row r="13" spans="3:16" ht="30" customHeight="1">
      <c r="C13" s="28"/>
      <c r="D13" s="29"/>
      <c r="E13" s="32" t="s">
        <v>40</v>
      </c>
      <c r="F13" s="186">
        <v>0</v>
      </c>
      <c r="G13" s="186">
        <v>0</v>
      </c>
      <c r="H13" s="94">
        <f t="shared" si="1"/>
        <v>0</v>
      </c>
      <c r="I13" s="187">
        <v>0</v>
      </c>
      <c r="J13" s="186">
        <v>184061</v>
      </c>
      <c r="K13" s="186">
        <v>270106</v>
      </c>
      <c r="L13" s="186">
        <v>853382</v>
      </c>
      <c r="M13" s="186">
        <v>2856358</v>
      </c>
      <c r="N13" s="186">
        <v>2932215</v>
      </c>
      <c r="O13" s="94">
        <f t="shared" si="3"/>
        <v>7096122</v>
      </c>
      <c r="P13" s="96">
        <f t="shared" si="4"/>
        <v>7096122</v>
      </c>
    </row>
    <row r="14" spans="3:16" ht="30" customHeight="1">
      <c r="C14" s="28"/>
      <c r="D14" s="29"/>
      <c r="E14" s="32" t="s">
        <v>41</v>
      </c>
      <c r="F14" s="186">
        <v>955430</v>
      </c>
      <c r="G14" s="186">
        <v>2693691</v>
      </c>
      <c r="H14" s="94">
        <f t="shared" si="1"/>
        <v>3649121</v>
      </c>
      <c r="I14" s="187">
        <v>0</v>
      </c>
      <c r="J14" s="186">
        <v>10678522</v>
      </c>
      <c r="K14" s="186">
        <v>8237056</v>
      </c>
      <c r="L14" s="186">
        <v>4358810</v>
      </c>
      <c r="M14" s="186">
        <v>5797997</v>
      </c>
      <c r="N14" s="186">
        <v>4552114</v>
      </c>
      <c r="O14" s="94">
        <f t="shared" si="3"/>
        <v>33624499</v>
      </c>
      <c r="P14" s="96">
        <f t="shared" si="4"/>
        <v>37273620</v>
      </c>
    </row>
    <row r="15" spans="3:16" ht="30" customHeight="1">
      <c r="C15" s="28"/>
      <c r="D15" s="29"/>
      <c r="E15" s="32" t="s">
        <v>42</v>
      </c>
      <c r="F15" s="186">
        <v>996000</v>
      </c>
      <c r="G15" s="186">
        <v>2216160</v>
      </c>
      <c r="H15" s="94">
        <f t="shared" si="1"/>
        <v>3212160</v>
      </c>
      <c r="I15" s="187">
        <v>0</v>
      </c>
      <c r="J15" s="186">
        <v>6557445</v>
      </c>
      <c r="K15" s="186">
        <v>4915700</v>
      </c>
      <c r="L15" s="186">
        <v>3786260</v>
      </c>
      <c r="M15" s="186">
        <v>2642028</v>
      </c>
      <c r="N15" s="186">
        <v>1525312</v>
      </c>
      <c r="O15" s="94">
        <f t="shared" si="3"/>
        <v>19426745</v>
      </c>
      <c r="P15" s="96">
        <f t="shared" si="4"/>
        <v>22638905</v>
      </c>
    </row>
    <row r="16" spans="3:16" ht="30" customHeight="1">
      <c r="C16" s="28"/>
      <c r="D16" s="29"/>
      <c r="E16" s="32" t="s">
        <v>43</v>
      </c>
      <c r="F16" s="186">
        <v>579890</v>
      </c>
      <c r="G16" s="186">
        <v>523490</v>
      </c>
      <c r="H16" s="94">
        <f t="shared" si="1"/>
        <v>1103380</v>
      </c>
      <c r="I16" s="187">
        <v>0</v>
      </c>
      <c r="J16" s="186">
        <v>4239610</v>
      </c>
      <c r="K16" s="186">
        <v>4273630</v>
      </c>
      <c r="L16" s="186">
        <v>2848370</v>
      </c>
      <c r="M16" s="186">
        <v>2230390</v>
      </c>
      <c r="N16" s="186">
        <v>1278700</v>
      </c>
      <c r="O16" s="94">
        <f t="shared" si="3"/>
        <v>14870700</v>
      </c>
      <c r="P16" s="96">
        <f t="shared" si="4"/>
        <v>15974080</v>
      </c>
    </row>
    <row r="17" spans="3:16" ht="30" customHeight="1">
      <c r="C17" s="28"/>
      <c r="D17" s="33" t="s">
        <v>44</v>
      </c>
      <c r="E17" s="34"/>
      <c r="F17" s="93">
        <f>SUM(F18:F19)</f>
        <v>6737580</v>
      </c>
      <c r="G17" s="93">
        <f>SUM(G18:G19)</f>
        <v>14379677</v>
      </c>
      <c r="H17" s="94">
        <f t="shared" si="1"/>
        <v>21117257</v>
      </c>
      <c r="I17" s="95">
        <f aca="true" t="shared" si="5" ref="I17:N17">SUM(I18:I19)</f>
        <v>0</v>
      </c>
      <c r="J17" s="93">
        <f t="shared" si="5"/>
        <v>141085234</v>
      </c>
      <c r="K17" s="93">
        <f t="shared" si="5"/>
        <v>113567817</v>
      </c>
      <c r="L17" s="93">
        <f t="shared" si="5"/>
        <v>78039376</v>
      </c>
      <c r="M17" s="93">
        <f t="shared" si="5"/>
        <v>62202417</v>
      </c>
      <c r="N17" s="93">
        <f t="shared" si="5"/>
        <v>27022317</v>
      </c>
      <c r="O17" s="94">
        <f t="shared" si="3"/>
        <v>421917161</v>
      </c>
      <c r="P17" s="96">
        <f t="shared" si="4"/>
        <v>443034418</v>
      </c>
    </row>
    <row r="18" spans="3:16" ht="30" customHeight="1">
      <c r="C18" s="28"/>
      <c r="D18" s="29"/>
      <c r="E18" s="32" t="s">
        <v>45</v>
      </c>
      <c r="F18" s="186">
        <v>22460</v>
      </c>
      <c r="G18" s="186">
        <v>0</v>
      </c>
      <c r="H18" s="94">
        <f t="shared" si="1"/>
        <v>22460</v>
      </c>
      <c r="I18" s="187">
        <v>0</v>
      </c>
      <c r="J18" s="186">
        <v>108960081</v>
      </c>
      <c r="K18" s="186">
        <v>86334304</v>
      </c>
      <c r="L18" s="186">
        <v>63687936</v>
      </c>
      <c r="M18" s="186">
        <v>53325928</v>
      </c>
      <c r="N18" s="186">
        <v>24325717</v>
      </c>
      <c r="O18" s="94">
        <f t="shared" si="3"/>
        <v>336633966</v>
      </c>
      <c r="P18" s="96">
        <f t="shared" si="4"/>
        <v>336656426</v>
      </c>
    </row>
    <row r="19" spans="3:16" ht="30" customHeight="1">
      <c r="C19" s="28"/>
      <c r="D19" s="29"/>
      <c r="E19" s="32" t="s">
        <v>46</v>
      </c>
      <c r="F19" s="186">
        <v>6715120</v>
      </c>
      <c r="G19" s="186">
        <v>14379677</v>
      </c>
      <c r="H19" s="94">
        <f t="shared" si="1"/>
        <v>21094797</v>
      </c>
      <c r="I19" s="187">
        <v>0</v>
      </c>
      <c r="J19" s="186">
        <v>32125153</v>
      </c>
      <c r="K19" s="186">
        <v>27233513</v>
      </c>
      <c r="L19" s="186">
        <v>14351440</v>
      </c>
      <c r="M19" s="186">
        <v>8876489</v>
      </c>
      <c r="N19" s="186">
        <v>2696600</v>
      </c>
      <c r="O19" s="94">
        <f t="shared" si="3"/>
        <v>85283195</v>
      </c>
      <c r="P19" s="96">
        <f t="shared" si="4"/>
        <v>106377992</v>
      </c>
    </row>
    <row r="20" spans="3:16" ht="30" customHeight="1">
      <c r="C20" s="28"/>
      <c r="D20" s="33" t="s">
        <v>47</v>
      </c>
      <c r="E20" s="34"/>
      <c r="F20" s="93">
        <f>SUM(F21:F24)</f>
        <v>74090</v>
      </c>
      <c r="G20" s="93">
        <f>SUM(G21:G24)</f>
        <v>290470</v>
      </c>
      <c r="H20" s="94">
        <f t="shared" si="1"/>
        <v>364560</v>
      </c>
      <c r="I20" s="95">
        <f aca="true" t="shared" si="6" ref="I20:N20">SUM(I21:I24)</f>
        <v>0</v>
      </c>
      <c r="J20" s="93">
        <f t="shared" si="6"/>
        <v>9696516</v>
      </c>
      <c r="K20" s="93">
        <f t="shared" si="6"/>
        <v>9132778</v>
      </c>
      <c r="L20" s="93">
        <f t="shared" si="6"/>
        <v>27676495</v>
      </c>
      <c r="M20" s="93">
        <f t="shared" si="6"/>
        <v>28355968</v>
      </c>
      <c r="N20" s="93">
        <f t="shared" si="6"/>
        <v>11484650</v>
      </c>
      <c r="O20" s="94">
        <f t="shared" si="3"/>
        <v>86346407</v>
      </c>
      <c r="P20" s="96">
        <f t="shared" si="4"/>
        <v>86710967</v>
      </c>
    </row>
    <row r="21" spans="3:16" ht="30" customHeight="1">
      <c r="C21" s="28"/>
      <c r="D21" s="29"/>
      <c r="E21" s="32" t="s">
        <v>48</v>
      </c>
      <c r="F21" s="186">
        <v>38810</v>
      </c>
      <c r="G21" s="186">
        <v>207940</v>
      </c>
      <c r="H21" s="94">
        <f t="shared" si="1"/>
        <v>246750</v>
      </c>
      <c r="I21" s="187">
        <v>0</v>
      </c>
      <c r="J21" s="186">
        <v>7966876</v>
      </c>
      <c r="K21" s="186">
        <v>7598088</v>
      </c>
      <c r="L21" s="186">
        <v>26707915</v>
      </c>
      <c r="M21" s="186">
        <v>27547268</v>
      </c>
      <c r="N21" s="186">
        <v>11177000</v>
      </c>
      <c r="O21" s="94">
        <f t="shared" si="3"/>
        <v>80997147</v>
      </c>
      <c r="P21" s="96">
        <f t="shared" si="4"/>
        <v>81243897</v>
      </c>
    </row>
    <row r="22" spans="3:16" ht="30" customHeight="1">
      <c r="C22" s="28"/>
      <c r="D22" s="29"/>
      <c r="E22" s="35" t="s">
        <v>49</v>
      </c>
      <c r="F22" s="186">
        <v>35280</v>
      </c>
      <c r="G22" s="186">
        <v>82530</v>
      </c>
      <c r="H22" s="94">
        <f t="shared" si="1"/>
        <v>117810</v>
      </c>
      <c r="I22" s="187">
        <v>0</v>
      </c>
      <c r="J22" s="186">
        <v>1729640</v>
      </c>
      <c r="K22" s="186">
        <v>1534690</v>
      </c>
      <c r="L22" s="186">
        <v>968580</v>
      </c>
      <c r="M22" s="186">
        <v>808700</v>
      </c>
      <c r="N22" s="186">
        <v>307650</v>
      </c>
      <c r="O22" s="94">
        <f t="shared" si="3"/>
        <v>5349260</v>
      </c>
      <c r="P22" s="96">
        <f t="shared" si="4"/>
        <v>5467070</v>
      </c>
    </row>
    <row r="23" spans="3:16" ht="30" customHeight="1">
      <c r="C23" s="28"/>
      <c r="D23" s="29"/>
      <c r="E23" s="35" t="s">
        <v>50</v>
      </c>
      <c r="F23" s="186">
        <v>0</v>
      </c>
      <c r="G23" s="186">
        <v>0</v>
      </c>
      <c r="H23" s="94">
        <f t="shared" si="1"/>
        <v>0</v>
      </c>
      <c r="I23" s="187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94">
        <f t="shared" si="3"/>
        <v>0</v>
      </c>
      <c r="P23" s="96">
        <f t="shared" si="4"/>
        <v>0</v>
      </c>
    </row>
    <row r="24" spans="3:16" ht="30" customHeight="1">
      <c r="C24" s="28"/>
      <c r="D24" s="36"/>
      <c r="E24" s="35" t="s">
        <v>77</v>
      </c>
      <c r="F24" s="186">
        <v>0</v>
      </c>
      <c r="G24" s="186">
        <v>0</v>
      </c>
      <c r="H24" s="94">
        <f t="shared" si="1"/>
        <v>0</v>
      </c>
      <c r="I24" s="188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94">
        <f t="shared" si="3"/>
        <v>0</v>
      </c>
      <c r="P24" s="96">
        <f t="shared" si="4"/>
        <v>0</v>
      </c>
    </row>
    <row r="25" spans="3:16" ht="30" customHeight="1">
      <c r="C25" s="28"/>
      <c r="D25" s="33" t="s">
        <v>51</v>
      </c>
      <c r="E25" s="34"/>
      <c r="F25" s="93">
        <f>SUM(F26:F28)</f>
        <v>7187718</v>
      </c>
      <c r="G25" s="93">
        <f>SUM(G26:G28)</f>
        <v>8699368</v>
      </c>
      <c r="H25" s="94">
        <f t="shared" si="1"/>
        <v>15887086</v>
      </c>
      <c r="I25" s="95">
        <f aca="true" t="shared" si="7" ref="I25:N25">SUM(I26:I28)</f>
        <v>0</v>
      </c>
      <c r="J25" s="93">
        <f>SUM(J26:J28)</f>
        <v>14993424</v>
      </c>
      <c r="K25" s="93">
        <f t="shared" si="7"/>
        <v>21136956</v>
      </c>
      <c r="L25" s="93">
        <f t="shared" si="7"/>
        <v>14755860</v>
      </c>
      <c r="M25" s="93">
        <f t="shared" si="7"/>
        <v>11142850</v>
      </c>
      <c r="N25" s="93">
        <f t="shared" si="7"/>
        <v>5130070</v>
      </c>
      <c r="O25" s="94">
        <f t="shared" si="3"/>
        <v>67159160</v>
      </c>
      <c r="P25" s="96">
        <f t="shared" si="4"/>
        <v>83046246</v>
      </c>
    </row>
    <row r="26" spans="3:16" ht="30" customHeight="1">
      <c r="C26" s="28"/>
      <c r="D26" s="29"/>
      <c r="E26" s="35" t="s">
        <v>52</v>
      </c>
      <c r="F26" s="186">
        <v>4046910</v>
      </c>
      <c r="G26" s="186">
        <v>6443760</v>
      </c>
      <c r="H26" s="94">
        <f t="shared" si="1"/>
        <v>10490670</v>
      </c>
      <c r="I26" s="187">
        <v>0</v>
      </c>
      <c r="J26" s="186">
        <v>12096300</v>
      </c>
      <c r="K26" s="186">
        <v>19309820</v>
      </c>
      <c r="L26" s="186">
        <v>13105640</v>
      </c>
      <c r="M26" s="186">
        <v>10513450</v>
      </c>
      <c r="N26" s="186">
        <v>5012590</v>
      </c>
      <c r="O26" s="94">
        <f t="shared" si="3"/>
        <v>60037800</v>
      </c>
      <c r="P26" s="96">
        <f t="shared" si="4"/>
        <v>70528470</v>
      </c>
    </row>
    <row r="27" spans="3:16" ht="30" customHeight="1">
      <c r="C27" s="28"/>
      <c r="D27" s="29"/>
      <c r="E27" s="35" t="s">
        <v>53</v>
      </c>
      <c r="F27" s="186">
        <v>729808</v>
      </c>
      <c r="G27" s="186">
        <v>537348</v>
      </c>
      <c r="H27" s="94">
        <f t="shared" si="1"/>
        <v>1267156</v>
      </c>
      <c r="I27" s="187">
        <v>0</v>
      </c>
      <c r="J27" s="186">
        <v>687883</v>
      </c>
      <c r="K27" s="186">
        <v>665300</v>
      </c>
      <c r="L27" s="186">
        <v>564850</v>
      </c>
      <c r="M27" s="186">
        <v>302250</v>
      </c>
      <c r="N27" s="186">
        <v>117480</v>
      </c>
      <c r="O27" s="94">
        <f t="shared" si="3"/>
        <v>2337763</v>
      </c>
      <c r="P27" s="96">
        <f t="shared" si="4"/>
        <v>3604919</v>
      </c>
    </row>
    <row r="28" spans="3:16" ht="30" customHeight="1">
      <c r="C28" s="28"/>
      <c r="D28" s="29"/>
      <c r="E28" s="35" t="s">
        <v>54</v>
      </c>
      <c r="F28" s="186">
        <v>2411000</v>
      </c>
      <c r="G28" s="186">
        <v>1718260</v>
      </c>
      <c r="H28" s="94">
        <f t="shared" si="1"/>
        <v>4129260</v>
      </c>
      <c r="I28" s="187">
        <v>0</v>
      </c>
      <c r="J28" s="186">
        <v>2209241</v>
      </c>
      <c r="K28" s="186">
        <v>1161836</v>
      </c>
      <c r="L28" s="186">
        <v>1085370</v>
      </c>
      <c r="M28" s="186">
        <v>327150</v>
      </c>
      <c r="N28" s="186">
        <v>0</v>
      </c>
      <c r="O28" s="94">
        <f t="shared" si="3"/>
        <v>4783597</v>
      </c>
      <c r="P28" s="96">
        <f t="shared" si="4"/>
        <v>8912857</v>
      </c>
    </row>
    <row r="29" spans="3:16" ht="30" customHeight="1">
      <c r="C29" s="28"/>
      <c r="D29" s="37" t="s">
        <v>55</v>
      </c>
      <c r="E29" s="38"/>
      <c r="F29" s="186">
        <v>1185736</v>
      </c>
      <c r="G29" s="186">
        <v>1172369</v>
      </c>
      <c r="H29" s="94">
        <f t="shared" si="1"/>
        <v>2358105</v>
      </c>
      <c r="I29" s="187">
        <v>0</v>
      </c>
      <c r="J29" s="186">
        <v>15189493</v>
      </c>
      <c r="K29" s="186">
        <v>14052475</v>
      </c>
      <c r="L29" s="186">
        <v>10248812</v>
      </c>
      <c r="M29" s="186">
        <v>14287927</v>
      </c>
      <c r="N29" s="186">
        <v>3436252</v>
      </c>
      <c r="O29" s="94">
        <f t="shared" si="3"/>
        <v>57214959</v>
      </c>
      <c r="P29" s="96">
        <f t="shared" si="4"/>
        <v>59573064</v>
      </c>
    </row>
    <row r="30" spans="3:16" ht="30" customHeight="1" thickBot="1">
      <c r="C30" s="39"/>
      <c r="D30" s="40" t="s">
        <v>56</v>
      </c>
      <c r="E30" s="41"/>
      <c r="F30" s="189">
        <v>4212210</v>
      </c>
      <c r="G30" s="189">
        <v>5206662</v>
      </c>
      <c r="H30" s="97">
        <f t="shared" si="1"/>
        <v>9418872</v>
      </c>
      <c r="I30" s="190">
        <v>0</v>
      </c>
      <c r="J30" s="189">
        <v>40557523</v>
      </c>
      <c r="K30" s="189">
        <v>24828005</v>
      </c>
      <c r="L30" s="189">
        <v>17011221</v>
      </c>
      <c r="M30" s="189">
        <v>11452443</v>
      </c>
      <c r="N30" s="189">
        <v>4865391</v>
      </c>
      <c r="O30" s="97">
        <f t="shared" si="3"/>
        <v>98714583</v>
      </c>
      <c r="P30" s="98">
        <f t="shared" si="4"/>
        <v>108133455</v>
      </c>
    </row>
    <row r="31" spans="3:16" ht="30" customHeight="1">
      <c r="C31" s="26" t="s">
        <v>57</v>
      </c>
      <c r="D31" s="42"/>
      <c r="E31" s="43"/>
      <c r="F31" s="89">
        <f>SUM(F32:F40)</f>
        <v>781980</v>
      </c>
      <c r="G31" s="89">
        <f>SUM(G32:G40)</f>
        <v>1214080</v>
      </c>
      <c r="H31" s="90">
        <f t="shared" si="1"/>
        <v>1996060</v>
      </c>
      <c r="I31" s="91">
        <f aca="true" t="shared" si="8" ref="I31:N31">SUM(I32:I40)</f>
        <v>0</v>
      </c>
      <c r="J31" s="89">
        <f t="shared" si="8"/>
        <v>100690976</v>
      </c>
      <c r="K31" s="89">
        <f t="shared" si="8"/>
        <v>110387043</v>
      </c>
      <c r="L31" s="89">
        <f t="shared" si="8"/>
        <v>121874840</v>
      </c>
      <c r="M31" s="89">
        <f t="shared" si="8"/>
        <v>136463719</v>
      </c>
      <c r="N31" s="89">
        <f t="shared" si="8"/>
        <v>101735976</v>
      </c>
      <c r="O31" s="90">
        <f t="shared" si="3"/>
        <v>571152554</v>
      </c>
      <c r="P31" s="92">
        <f t="shared" si="4"/>
        <v>573148614</v>
      </c>
    </row>
    <row r="32" spans="3:16" ht="30" customHeight="1">
      <c r="C32" s="44"/>
      <c r="D32" s="37" t="s">
        <v>58</v>
      </c>
      <c r="E32" s="38"/>
      <c r="F32" s="191">
        <v>0</v>
      </c>
      <c r="G32" s="191">
        <v>0</v>
      </c>
      <c r="H32" s="99">
        <f t="shared" si="1"/>
        <v>0</v>
      </c>
      <c r="I32" s="188">
        <v>0</v>
      </c>
      <c r="J32" s="191">
        <v>7876560</v>
      </c>
      <c r="K32" s="191">
        <v>19119490</v>
      </c>
      <c r="L32" s="191">
        <v>15826010</v>
      </c>
      <c r="M32" s="191">
        <v>16200194</v>
      </c>
      <c r="N32" s="191">
        <v>5736456</v>
      </c>
      <c r="O32" s="99">
        <f t="shared" si="3"/>
        <v>64758710</v>
      </c>
      <c r="P32" s="100">
        <f t="shared" si="4"/>
        <v>64758710</v>
      </c>
    </row>
    <row r="33" spans="3:16" ht="30" customHeight="1">
      <c r="C33" s="28"/>
      <c r="D33" s="37" t="s">
        <v>59</v>
      </c>
      <c r="E33" s="38"/>
      <c r="F33" s="186">
        <v>0</v>
      </c>
      <c r="G33" s="186">
        <v>0</v>
      </c>
      <c r="H33" s="93">
        <f t="shared" si="1"/>
        <v>0</v>
      </c>
      <c r="I33" s="188">
        <v>0</v>
      </c>
      <c r="J33" s="186">
        <v>121760</v>
      </c>
      <c r="K33" s="186">
        <v>0</v>
      </c>
      <c r="L33" s="186">
        <v>0</v>
      </c>
      <c r="M33" s="186">
        <v>0</v>
      </c>
      <c r="N33" s="186">
        <v>0</v>
      </c>
      <c r="O33" s="94">
        <f t="shared" si="3"/>
        <v>121760</v>
      </c>
      <c r="P33" s="96">
        <f t="shared" si="4"/>
        <v>121760</v>
      </c>
    </row>
    <row r="34" spans="3:16" ht="30" customHeight="1">
      <c r="C34" s="28"/>
      <c r="D34" s="37" t="s">
        <v>74</v>
      </c>
      <c r="E34" s="38"/>
      <c r="F34" s="186">
        <v>0</v>
      </c>
      <c r="G34" s="186">
        <v>0</v>
      </c>
      <c r="H34" s="93">
        <f t="shared" si="1"/>
        <v>0</v>
      </c>
      <c r="I34" s="188">
        <v>0</v>
      </c>
      <c r="J34" s="186">
        <v>51657779</v>
      </c>
      <c r="K34" s="186">
        <v>43978153</v>
      </c>
      <c r="L34" s="186">
        <v>31573260</v>
      </c>
      <c r="M34" s="186">
        <v>16717965</v>
      </c>
      <c r="N34" s="186">
        <v>8775570</v>
      </c>
      <c r="O34" s="94">
        <f t="shared" si="3"/>
        <v>152702727</v>
      </c>
      <c r="P34" s="96">
        <f t="shared" si="4"/>
        <v>152702727</v>
      </c>
    </row>
    <row r="35" spans="3:16" ht="30" customHeight="1">
      <c r="C35" s="28"/>
      <c r="D35" s="37" t="s">
        <v>60</v>
      </c>
      <c r="E35" s="38"/>
      <c r="F35" s="186">
        <v>62520</v>
      </c>
      <c r="G35" s="186">
        <v>147870</v>
      </c>
      <c r="H35" s="93">
        <f t="shared" si="1"/>
        <v>210390</v>
      </c>
      <c r="I35" s="187">
        <v>0</v>
      </c>
      <c r="J35" s="186">
        <v>3872090</v>
      </c>
      <c r="K35" s="186">
        <v>2987830</v>
      </c>
      <c r="L35" s="186">
        <v>6786860</v>
      </c>
      <c r="M35" s="186">
        <v>6214590</v>
      </c>
      <c r="N35" s="186">
        <v>4564820</v>
      </c>
      <c r="O35" s="94">
        <f t="shared" si="3"/>
        <v>24426190</v>
      </c>
      <c r="P35" s="96">
        <f t="shared" si="4"/>
        <v>24636580</v>
      </c>
    </row>
    <row r="36" spans="3:16" ht="30" customHeight="1">
      <c r="C36" s="28"/>
      <c r="D36" s="37" t="s">
        <v>61</v>
      </c>
      <c r="E36" s="38"/>
      <c r="F36" s="186">
        <v>719460</v>
      </c>
      <c r="G36" s="186">
        <v>1066210</v>
      </c>
      <c r="H36" s="93">
        <f t="shared" si="1"/>
        <v>1785670</v>
      </c>
      <c r="I36" s="187">
        <v>0</v>
      </c>
      <c r="J36" s="186">
        <v>12353547</v>
      </c>
      <c r="K36" s="186">
        <v>14003380</v>
      </c>
      <c r="L36" s="186">
        <v>10978990</v>
      </c>
      <c r="M36" s="186">
        <v>10927210</v>
      </c>
      <c r="N36" s="186">
        <v>3643670</v>
      </c>
      <c r="O36" s="94">
        <f t="shared" si="3"/>
        <v>51906797</v>
      </c>
      <c r="P36" s="96">
        <f t="shared" si="4"/>
        <v>53692467</v>
      </c>
    </row>
    <row r="37" spans="3:16" ht="30" customHeight="1">
      <c r="C37" s="28"/>
      <c r="D37" s="37" t="s">
        <v>62</v>
      </c>
      <c r="E37" s="38"/>
      <c r="F37" s="186">
        <v>0</v>
      </c>
      <c r="G37" s="186">
        <v>0</v>
      </c>
      <c r="H37" s="93">
        <f t="shared" si="1"/>
        <v>0</v>
      </c>
      <c r="I37" s="188">
        <v>0</v>
      </c>
      <c r="J37" s="186">
        <v>24431430</v>
      </c>
      <c r="K37" s="186">
        <v>28164590</v>
      </c>
      <c r="L37" s="186">
        <v>32804910</v>
      </c>
      <c r="M37" s="186">
        <v>16977650</v>
      </c>
      <c r="N37" s="186">
        <v>7784340</v>
      </c>
      <c r="O37" s="94">
        <f t="shared" si="3"/>
        <v>110162920</v>
      </c>
      <c r="P37" s="96">
        <f t="shared" si="4"/>
        <v>110162920</v>
      </c>
    </row>
    <row r="38" spans="3:16" ht="30" customHeight="1">
      <c r="C38" s="28"/>
      <c r="D38" s="37" t="s">
        <v>63</v>
      </c>
      <c r="E38" s="38"/>
      <c r="F38" s="186">
        <v>0</v>
      </c>
      <c r="G38" s="186">
        <v>0</v>
      </c>
      <c r="H38" s="93">
        <f t="shared" si="1"/>
        <v>0</v>
      </c>
      <c r="I38" s="188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94">
        <f t="shared" si="3"/>
        <v>0</v>
      </c>
      <c r="P38" s="96">
        <f t="shared" si="4"/>
        <v>0</v>
      </c>
    </row>
    <row r="39" spans="3:16" ht="30" customHeight="1">
      <c r="C39" s="28"/>
      <c r="D39" s="167" t="s">
        <v>64</v>
      </c>
      <c r="E39" s="185"/>
      <c r="F39" s="186">
        <v>0</v>
      </c>
      <c r="G39" s="186">
        <v>0</v>
      </c>
      <c r="H39" s="94">
        <f t="shared" si="1"/>
        <v>0</v>
      </c>
      <c r="I39" s="188">
        <v>0</v>
      </c>
      <c r="J39" s="186">
        <v>228280</v>
      </c>
      <c r="K39" s="186">
        <v>1286610</v>
      </c>
      <c r="L39" s="186">
        <v>22490870</v>
      </c>
      <c r="M39" s="186">
        <v>66806120</v>
      </c>
      <c r="N39" s="186">
        <v>70216430</v>
      </c>
      <c r="O39" s="94">
        <f t="shared" si="3"/>
        <v>161028310</v>
      </c>
      <c r="P39" s="96">
        <f t="shared" si="4"/>
        <v>161028310</v>
      </c>
    </row>
    <row r="40" spans="3:16" ht="30" customHeight="1" thickBot="1">
      <c r="C40" s="39"/>
      <c r="D40" s="169" t="s">
        <v>65</v>
      </c>
      <c r="E40" s="170"/>
      <c r="F40" s="192">
        <v>0</v>
      </c>
      <c r="G40" s="192">
        <v>0</v>
      </c>
      <c r="H40" s="101">
        <f t="shared" si="1"/>
        <v>0</v>
      </c>
      <c r="I40" s="193">
        <v>0</v>
      </c>
      <c r="J40" s="192">
        <v>149530</v>
      </c>
      <c r="K40" s="192">
        <v>846990</v>
      </c>
      <c r="L40" s="192">
        <v>1413940</v>
      </c>
      <c r="M40" s="192">
        <v>2619990</v>
      </c>
      <c r="N40" s="192">
        <v>1014690</v>
      </c>
      <c r="O40" s="101">
        <f t="shared" si="3"/>
        <v>6045140</v>
      </c>
      <c r="P40" s="102">
        <f t="shared" si="4"/>
        <v>6045140</v>
      </c>
    </row>
    <row r="41" spans="3:16" ht="30" customHeight="1">
      <c r="C41" s="26" t="s">
        <v>66</v>
      </c>
      <c r="D41" s="42"/>
      <c r="E41" s="43"/>
      <c r="F41" s="89">
        <f>SUM(F42:F45)</f>
        <v>0</v>
      </c>
      <c r="G41" s="89">
        <f>SUM(G42:G45)</f>
        <v>0</v>
      </c>
      <c r="H41" s="90">
        <f t="shared" si="1"/>
        <v>0</v>
      </c>
      <c r="I41" s="81">
        <v>0</v>
      </c>
      <c r="J41" s="89">
        <f>SUM(J42:J45)</f>
        <v>45110576</v>
      </c>
      <c r="K41" s="89">
        <f>SUM(K42:K45)</f>
        <v>51227881</v>
      </c>
      <c r="L41" s="89">
        <f>SUM(L42:L45)</f>
        <v>124758797</v>
      </c>
      <c r="M41" s="89">
        <f>SUM(M42:M45)</f>
        <v>288689919</v>
      </c>
      <c r="N41" s="89">
        <f>SUM(N42:N45)</f>
        <v>196765229</v>
      </c>
      <c r="O41" s="90">
        <f t="shared" si="3"/>
        <v>706552402</v>
      </c>
      <c r="P41" s="92">
        <f t="shared" si="4"/>
        <v>706552402</v>
      </c>
    </row>
    <row r="42" spans="3:16" ht="30" customHeight="1">
      <c r="C42" s="28"/>
      <c r="D42" s="37" t="s">
        <v>67</v>
      </c>
      <c r="E42" s="38"/>
      <c r="F42" s="186">
        <v>0</v>
      </c>
      <c r="G42" s="186">
        <v>0</v>
      </c>
      <c r="H42" s="94">
        <f t="shared" si="1"/>
        <v>0</v>
      </c>
      <c r="I42" s="188">
        <v>0</v>
      </c>
      <c r="J42" s="186">
        <v>1336040</v>
      </c>
      <c r="K42" s="186">
        <v>2724690</v>
      </c>
      <c r="L42" s="186">
        <v>55294780</v>
      </c>
      <c r="M42" s="186">
        <v>145895352</v>
      </c>
      <c r="N42" s="186">
        <v>108581326</v>
      </c>
      <c r="O42" s="94">
        <f>SUM(I42:N42)</f>
        <v>313832188</v>
      </c>
      <c r="P42" s="96">
        <f>SUM(O42,H42)</f>
        <v>313832188</v>
      </c>
    </row>
    <row r="43" spans="3:16" ht="30" customHeight="1">
      <c r="C43" s="28"/>
      <c r="D43" s="37" t="s">
        <v>68</v>
      </c>
      <c r="E43" s="38"/>
      <c r="F43" s="186">
        <v>0</v>
      </c>
      <c r="G43" s="186">
        <v>0</v>
      </c>
      <c r="H43" s="94">
        <f t="shared" si="1"/>
        <v>0</v>
      </c>
      <c r="I43" s="188">
        <v>0</v>
      </c>
      <c r="J43" s="186">
        <v>40665386</v>
      </c>
      <c r="K43" s="186">
        <v>43511391</v>
      </c>
      <c r="L43" s="186">
        <v>56120677</v>
      </c>
      <c r="M43" s="186">
        <v>63015624</v>
      </c>
      <c r="N43" s="186">
        <v>42270829</v>
      </c>
      <c r="O43" s="94">
        <f>SUM(I43:N43)</f>
        <v>245583907</v>
      </c>
      <c r="P43" s="96">
        <f>SUM(O43,H43)</f>
        <v>245583907</v>
      </c>
    </row>
    <row r="44" spans="3:16" ht="30" customHeight="1">
      <c r="C44" s="28"/>
      <c r="D44" s="37" t="s">
        <v>69</v>
      </c>
      <c r="E44" s="38"/>
      <c r="F44" s="186">
        <v>0</v>
      </c>
      <c r="G44" s="186">
        <v>0</v>
      </c>
      <c r="H44" s="94">
        <f t="shared" si="1"/>
        <v>0</v>
      </c>
      <c r="I44" s="188">
        <v>0</v>
      </c>
      <c r="J44" s="186">
        <v>199570</v>
      </c>
      <c r="K44" s="186">
        <v>309740</v>
      </c>
      <c r="L44" s="186">
        <v>2068210</v>
      </c>
      <c r="M44" s="186">
        <v>14516688</v>
      </c>
      <c r="N44" s="186">
        <v>8120270</v>
      </c>
      <c r="O44" s="94">
        <f>SUM(I44:N44)</f>
        <v>25214478</v>
      </c>
      <c r="P44" s="96">
        <f>SUM(O44,H44)</f>
        <v>25214478</v>
      </c>
    </row>
    <row r="45" spans="3:16" ht="30" customHeight="1" thickBot="1">
      <c r="C45" s="39"/>
      <c r="D45" s="40" t="s">
        <v>78</v>
      </c>
      <c r="E45" s="41"/>
      <c r="F45" s="189">
        <v>0</v>
      </c>
      <c r="G45" s="189">
        <v>0</v>
      </c>
      <c r="H45" s="97">
        <f t="shared" si="1"/>
        <v>0</v>
      </c>
      <c r="I45" s="194">
        <v>0</v>
      </c>
      <c r="J45" s="189">
        <v>2909580</v>
      </c>
      <c r="K45" s="189">
        <v>4682060</v>
      </c>
      <c r="L45" s="189">
        <v>11275130</v>
      </c>
      <c r="M45" s="189">
        <v>65262255</v>
      </c>
      <c r="N45" s="189">
        <v>37792804</v>
      </c>
      <c r="O45" s="118">
        <f>SUM(I45:N45)</f>
        <v>121921829</v>
      </c>
      <c r="P45" s="119">
        <f>SUM(O45,H45)</f>
        <v>121921829</v>
      </c>
    </row>
    <row r="46" spans="3:16" ht="30" customHeight="1" thickBot="1">
      <c r="C46" s="171" t="s">
        <v>70</v>
      </c>
      <c r="D46" s="172"/>
      <c r="E46" s="172"/>
      <c r="F46" s="103">
        <f>SUM(F10,F31,F41)</f>
        <v>22710634</v>
      </c>
      <c r="G46" s="103">
        <f>SUM(G10,G31,G41)</f>
        <v>36408647</v>
      </c>
      <c r="H46" s="104">
        <f t="shared" si="1"/>
        <v>59119281</v>
      </c>
      <c r="I46" s="105">
        <f aca="true" t="shared" si="9" ref="I46:N46">SUM(I10,I31,I41)</f>
        <v>0</v>
      </c>
      <c r="J46" s="103">
        <f t="shared" si="9"/>
        <v>426384841</v>
      </c>
      <c r="K46" s="103">
        <f t="shared" si="9"/>
        <v>388874775</v>
      </c>
      <c r="L46" s="103">
        <f t="shared" si="9"/>
        <v>425841297</v>
      </c>
      <c r="M46" s="103">
        <f t="shared" si="9"/>
        <v>585399486</v>
      </c>
      <c r="N46" s="103">
        <f t="shared" si="9"/>
        <v>377035070</v>
      </c>
      <c r="O46" s="104">
        <f t="shared" si="3"/>
        <v>2203535469</v>
      </c>
      <c r="P46" s="106">
        <f t="shared" si="4"/>
        <v>2262654750</v>
      </c>
    </row>
    <row r="47" spans="3:17" ht="30" customHeight="1" thickBot="1" thickTop="1">
      <c r="C47" s="45" t="s">
        <v>73</v>
      </c>
      <c r="D47" s="25"/>
      <c r="E47" s="25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07"/>
      <c r="Q47" s="2"/>
    </row>
    <row r="48" spans="3:17" ht="30" customHeight="1">
      <c r="C48" s="26" t="s">
        <v>37</v>
      </c>
      <c r="D48" s="23"/>
      <c r="E48" s="24"/>
      <c r="F48" s="89">
        <f>SUM(F49,F55,F58,F63,F67,F68)</f>
        <v>19962399</v>
      </c>
      <c r="G48" s="89">
        <f>SUM(G49,G55,G58,G63,G67,G68)</f>
        <v>31936932</v>
      </c>
      <c r="H48" s="90">
        <f t="shared" si="1"/>
        <v>51899331</v>
      </c>
      <c r="I48" s="91">
        <f aca="true" t="shared" si="10" ref="I48:N48">SUM(I49,I55,I58,I63,I67,I68)</f>
        <v>0</v>
      </c>
      <c r="J48" s="89">
        <f t="shared" si="10"/>
        <v>254104701</v>
      </c>
      <c r="K48" s="89">
        <f t="shared" si="10"/>
        <v>205019532</v>
      </c>
      <c r="L48" s="89">
        <f t="shared" si="10"/>
        <v>161200821</v>
      </c>
      <c r="M48" s="89">
        <f t="shared" si="10"/>
        <v>144007534</v>
      </c>
      <c r="N48" s="89">
        <f t="shared" si="10"/>
        <v>70282011</v>
      </c>
      <c r="O48" s="90">
        <f t="shared" si="3"/>
        <v>834614599</v>
      </c>
      <c r="P48" s="92">
        <f t="shared" si="4"/>
        <v>886513930</v>
      </c>
      <c r="Q48" s="2"/>
    </row>
    <row r="49" spans="3:16" ht="30" customHeight="1">
      <c r="C49" s="28"/>
      <c r="D49" s="29" t="s">
        <v>38</v>
      </c>
      <c r="E49" s="30"/>
      <c r="F49" s="93">
        <f>SUM(F50:F54)</f>
        <v>2235345</v>
      </c>
      <c r="G49" s="93">
        <f>SUM(G50:G54)</f>
        <v>4862296</v>
      </c>
      <c r="H49" s="94">
        <f t="shared" si="1"/>
        <v>7097641</v>
      </c>
      <c r="I49" s="95">
        <f aca="true" t="shared" si="11" ref="I49:N49">SUM(I50:I54)</f>
        <v>0</v>
      </c>
      <c r="J49" s="93">
        <f t="shared" si="11"/>
        <v>52486770</v>
      </c>
      <c r="K49" s="93">
        <f t="shared" si="11"/>
        <v>39646018</v>
      </c>
      <c r="L49" s="93">
        <f t="shared" si="11"/>
        <v>27882646</v>
      </c>
      <c r="M49" s="93">
        <f t="shared" si="11"/>
        <v>29217086</v>
      </c>
      <c r="N49" s="93">
        <f t="shared" si="11"/>
        <v>23647502</v>
      </c>
      <c r="O49" s="94">
        <f t="shared" si="3"/>
        <v>172880022</v>
      </c>
      <c r="P49" s="96">
        <f t="shared" si="4"/>
        <v>179977663</v>
      </c>
    </row>
    <row r="50" spans="3:16" ht="30" customHeight="1">
      <c r="C50" s="28"/>
      <c r="D50" s="29"/>
      <c r="E50" s="32" t="s">
        <v>39</v>
      </c>
      <c r="F50" s="186">
        <v>0</v>
      </c>
      <c r="G50" s="186">
        <v>11412</v>
      </c>
      <c r="H50" s="94">
        <f t="shared" si="1"/>
        <v>11412</v>
      </c>
      <c r="I50" s="187">
        <v>0</v>
      </c>
      <c r="J50" s="186">
        <v>33267926</v>
      </c>
      <c r="K50" s="186">
        <v>23927201</v>
      </c>
      <c r="L50" s="186">
        <v>17407126</v>
      </c>
      <c r="M50" s="186">
        <v>17207697</v>
      </c>
      <c r="N50" s="186">
        <v>14526065</v>
      </c>
      <c r="O50" s="94">
        <f t="shared" si="3"/>
        <v>106336015</v>
      </c>
      <c r="P50" s="96">
        <f t="shared" si="4"/>
        <v>106347427</v>
      </c>
    </row>
    <row r="51" spans="3:16" ht="30" customHeight="1">
      <c r="C51" s="28"/>
      <c r="D51" s="29"/>
      <c r="E51" s="32" t="s">
        <v>40</v>
      </c>
      <c r="F51" s="186">
        <v>0</v>
      </c>
      <c r="G51" s="186">
        <v>0</v>
      </c>
      <c r="H51" s="94">
        <f t="shared" si="1"/>
        <v>0</v>
      </c>
      <c r="I51" s="187">
        <v>0</v>
      </c>
      <c r="J51" s="186">
        <v>165654</v>
      </c>
      <c r="K51" s="186">
        <v>224227</v>
      </c>
      <c r="L51" s="186">
        <v>757146</v>
      </c>
      <c r="M51" s="186">
        <v>2520199</v>
      </c>
      <c r="N51" s="186">
        <v>2595268</v>
      </c>
      <c r="O51" s="94">
        <f t="shared" si="3"/>
        <v>6262494</v>
      </c>
      <c r="P51" s="96">
        <f t="shared" si="4"/>
        <v>6262494</v>
      </c>
    </row>
    <row r="52" spans="3:16" ht="30" customHeight="1">
      <c r="C52" s="28"/>
      <c r="D52" s="29"/>
      <c r="E52" s="32" t="s">
        <v>41</v>
      </c>
      <c r="F52" s="186">
        <v>846314</v>
      </c>
      <c r="G52" s="186">
        <v>2403482</v>
      </c>
      <c r="H52" s="94">
        <f t="shared" si="1"/>
        <v>3249796</v>
      </c>
      <c r="I52" s="187">
        <v>0</v>
      </c>
      <c r="J52" s="186">
        <v>9469331</v>
      </c>
      <c r="K52" s="186">
        <v>7335631</v>
      </c>
      <c r="L52" s="186">
        <v>3834067</v>
      </c>
      <c r="M52" s="186">
        <v>5175898</v>
      </c>
      <c r="N52" s="186">
        <v>4025903</v>
      </c>
      <c r="O52" s="94">
        <f t="shared" si="3"/>
        <v>29840830</v>
      </c>
      <c r="P52" s="96">
        <f t="shared" si="4"/>
        <v>33090626</v>
      </c>
    </row>
    <row r="53" spans="3:16" ht="30" customHeight="1">
      <c r="C53" s="28"/>
      <c r="D53" s="29"/>
      <c r="E53" s="32" t="s">
        <v>42</v>
      </c>
      <c r="F53" s="186">
        <v>873540</v>
      </c>
      <c r="G53" s="186">
        <v>1983356</v>
      </c>
      <c r="H53" s="94">
        <f t="shared" si="1"/>
        <v>2856896</v>
      </c>
      <c r="I53" s="187">
        <v>0</v>
      </c>
      <c r="J53" s="186">
        <v>5818381</v>
      </c>
      <c r="K53" s="186">
        <v>4345495</v>
      </c>
      <c r="L53" s="186">
        <v>3361553</v>
      </c>
      <c r="M53" s="186">
        <v>2321177</v>
      </c>
      <c r="N53" s="186">
        <v>1357747</v>
      </c>
      <c r="O53" s="94">
        <f t="shared" si="3"/>
        <v>17204353</v>
      </c>
      <c r="P53" s="96">
        <f t="shared" si="4"/>
        <v>20061249</v>
      </c>
    </row>
    <row r="54" spans="3:16" ht="30" customHeight="1">
      <c r="C54" s="28"/>
      <c r="D54" s="29"/>
      <c r="E54" s="32" t="s">
        <v>43</v>
      </c>
      <c r="F54" s="186">
        <v>515491</v>
      </c>
      <c r="G54" s="186">
        <v>464046</v>
      </c>
      <c r="H54" s="94">
        <f t="shared" si="1"/>
        <v>979537</v>
      </c>
      <c r="I54" s="187">
        <v>0</v>
      </c>
      <c r="J54" s="186">
        <v>3765478</v>
      </c>
      <c r="K54" s="186">
        <v>3813464</v>
      </c>
      <c r="L54" s="186">
        <v>2522754</v>
      </c>
      <c r="M54" s="186">
        <v>1992115</v>
      </c>
      <c r="N54" s="186">
        <v>1142519</v>
      </c>
      <c r="O54" s="94">
        <f t="shared" si="3"/>
        <v>13236330</v>
      </c>
      <c r="P54" s="96">
        <f t="shared" si="4"/>
        <v>14215867</v>
      </c>
    </row>
    <row r="55" spans="3:16" ht="30" customHeight="1">
      <c r="C55" s="28"/>
      <c r="D55" s="33" t="s">
        <v>44</v>
      </c>
      <c r="E55" s="34"/>
      <c r="F55" s="93">
        <f>SUM(F56:F57)</f>
        <v>5988989</v>
      </c>
      <c r="G55" s="93">
        <f>SUM(G56:G57)</f>
        <v>12800038</v>
      </c>
      <c r="H55" s="94">
        <f t="shared" si="1"/>
        <v>18789027</v>
      </c>
      <c r="I55" s="95">
        <f aca="true" t="shared" si="12" ref="I55:N55">SUM(I56:I57)</f>
        <v>0</v>
      </c>
      <c r="J55" s="93">
        <f t="shared" si="12"/>
        <v>125520652</v>
      </c>
      <c r="K55" s="93">
        <f t="shared" si="12"/>
        <v>101300878</v>
      </c>
      <c r="L55" s="93">
        <f t="shared" si="12"/>
        <v>69513045</v>
      </c>
      <c r="M55" s="93">
        <f t="shared" si="12"/>
        <v>55416243</v>
      </c>
      <c r="N55" s="93">
        <f t="shared" si="12"/>
        <v>24075463</v>
      </c>
      <c r="O55" s="94">
        <f t="shared" si="3"/>
        <v>375826281</v>
      </c>
      <c r="P55" s="96">
        <f t="shared" si="4"/>
        <v>394615308</v>
      </c>
    </row>
    <row r="56" spans="3:16" ht="30" customHeight="1">
      <c r="C56" s="28"/>
      <c r="D56" s="29"/>
      <c r="E56" s="32" t="s">
        <v>45</v>
      </c>
      <c r="F56" s="186">
        <v>20214</v>
      </c>
      <c r="G56" s="186">
        <v>0</v>
      </c>
      <c r="H56" s="94">
        <f t="shared" si="1"/>
        <v>20214</v>
      </c>
      <c r="I56" s="187">
        <v>0</v>
      </c>
      <c r="J56" s="186">
        <v>96903612</v>
      </c>
      <c r="K56" s="186">
        <v>76941285</v>
      </c>
      <c r="L56" s="186">
        <v>56811599</v>
      </c>
      <c r="M56" s="186">
        <v>47569131</v>
      </c>
      <c r="N56" s="186">
        <v>21648523</v>
      </c>
      <c r="O56" s="94">
        <f t="shared" si="3"/>
        <v>299874150</v>
      </c>
      <c r="P56" s="96">
        <f t="shared" si="4"/>
        <v>299894364</v>
      </c>
    </row>
    <row r="57" spans="3:16" ht="30" customHeight="1">
      <c r="C57" s="28"/>
      <c r="D57" s="29"/>
      <c r="E57" s="32" t="s">
        <v>46</v>
      </c>
      <c r="F57" s="186">
        <v>5968775</v>
      </c>
      <c r="G57" s="186">
        <v>12800038</v>
      </c>
      <c r="H57" s="94">
        <f t="shared" si="1"/>
        <v>18768813</v>
      </c>
      <c r="I57" s="187">
        <v>0</v>
      </c>
      <c r="J57" s="186">
        <v>28617040</v>
      </c>
      <c r="K57" s="186">
        <v>24359593</v>
      </c>
      <c r="L57" s="186">
        <v>12701446</v>
      </c>
      <c r="M57" s="186">
        <v>7847112</v>
      </c>
      <c r="N57" s="186">
        <v>2426940</v>
      </c>
      <c r="O57" s="94">
        <f t="shared" si="3"/>
        <v>75952131</v>
      </c>
      <c r="P57" s="96">
        <f t="shared" si="4"/>
        <v>94720944</v>
      </c>
    </row>
    <row r="58" spans="3:16" ht="30" customHeight="1">
      <c r="C58" s="28"/>
      <c r="D58" s="33" t="s">
        <v>47</v>
      </c>
      <c r="E58" s="34"/>
      <c r="F58" s="93">
        <f>SUM(F59:F62)</f>
        <v>66681</v>
      </c>
      <c r="G58" s="93">
        <f>SUM(G59:G62)</f>
        <v>261423</v>
      </c>
      <c r="H58" s="94">
        <f t="shared" si="1"/>
        <v>328104</v>
      </c>
      <c r="I58" s="95">
        <f aca="true" t="shared" si="13" ref="I58:N58">SUM(I59:I62)</f>
        <v>0</v>
      </c>
      <c r="J58" s="93">
        <f t="shared" si="13"/>
        <v>8697997</v>
      </c>
      <c r="K58" s="93">
        <f t="shared" si="13"/>
        <v>8084268</v>
      </c>
      <c r="L58" s="93">
        <f t="shared" si="13"/>
        <v>24596061</v>
      </c>
      <c r="M58" s="93">
        <f t="shared" si="13"/>
        <v>25250335</v>
      </c>
      <c r="N58" s="93">
        <f t="shared" si="13"/>
        <v>10146222</v>
      </c>
      <c r="O58" s="94">
        <f t="shared" si="3"/>
        <v>76774883</v>
      </c>
      <c r="P58" s="96">
        <f t="shared" si="4"/>
        <v>77102987</v>
      </c>
    </row>
    <row r="59" spans="3:16" ht="30" customHeight="1">
      <c r="C59" s="28"/>
      <c r="D59" s="29"/>
      <c r="E59" s="32" t="s">
        <v>48</v>
      </c>
      <c r="F59" s="186">
        <v>34929</v>
      </c>
      <c r="G59" s="186">
        <v>187146</v>
      </c>
      <c r="H59" s="94">
        <f t="shared" si="1"/>
        <v>222075</v>
      </c>
      <c r="I59" s="187">
        <v>0</v>
      </c>
      <c r="J59" s="186">
        <v>7141321</v>
      </c>
      <c r="K59" s="186">
        <v>6725113</v>
      </c>
      <c r="L59" s="186">
        <v>23724339</v>
      </c>
      <c r="M59" s="186">
        <v>24536745</v>
      </c>
      <c r="N59" s="186">
        <v>9869337</v>
      </c>
      <c r="O59" s="94">
        <f t="shared" si="3"/>
        <v>71996855</v>
      </c>
      <c r="P59" s="96">
        <f t="shared" si="4"/>
        <v>72218930</v>
      </c>
    </row>
    <row r="60" spans="3:16" ht="30" customHeight="1">
      <c r="C60" s="28"/>
      <c r="D60" s="29"/>
      <c r="E60" s="35" t="s">
        <v>49</v>
      </c>
      <c r="F60" s="186">
        <v>31752</v>
      </c>
      <c r="G60" s="186">
        <v>74277</v>
      </c>
      <c r="H60" s="94">
        <f t="shared" si="1"/>
        <v>106029</v>
      </c>
      <c r="I60" s="187">
        <v>0</v>
      </c>
      <c r="J60" s="186">
        <v>1556676</v>
      </c>
      <c r="K60" s="186">
        <v>1359155</v>
      </c>
      <c r="L60" s="186">
        <v>871722</v>
      </c>
      <c r="M60" s="186">
        <v>713590</v>
      </c>
      <c r="N60" s="186">
        <v>276885</v>
      </c>
      <c r="O60" s="94">
        <f t="shared" si="3"/>
        <v>4778028</v>
      </c>
      <c r="P60" s="96">
        <f t="shared" si="4"/>
        <v>4884057</v>
      </c>
    </row>
    <row r="61" spans="3:16" ht="30" customHeight="1">
      <c r="C61" s="28"/>
      <c r="D61" s="29"/>
      <c r="E61" s="35" t="s">
        <v>50</v>
      </c>
      <c r="F61" s="186">
        <v>0</v>
      </c>
      <c r="G61" s="186">
        <v>0</v>
      </c>
      <c r="H61" s="94">
        <f t="shared" si="1"/>
        <v>0</v>
      </c>
      <c r="I61" s="187">
        <v>0</v>
      </c>
      <c r="J61" s="186">
        <v>0</v>
      </c>
      <c r="K61" s="186">
        <v>0</v>
      </c>
      <c r="L61" s="186">
        <v>0</v>
      </c>
      <c r="M61" s="186">
        <v>0</v>
      </c>
      <c r="N61" s="186">
        <v>0</v>
      </c>
      <c r="O61" s="94">
        <f t="shared" si="3"/>
        <v>0</v>
      </c>
      <c r="P61" s="96">
        <f t="shared" si="4"/>
        <v>0</v>
      </c>
    </row>
    <row r="62" spans="3:16" ht="30" customHeight="1">
      <c r="C62" s="28"/>
      <c r="D62" s="36"/>
      <c r="E62" s="35" t="s">
        <v>77</v>
      </c>
      <c r="F62" s="186">
        <v>0</v>
      </c>
      <c r="G62" s="186">
        <v>0</v>
      </c>
      <c r="H62" s="94">
        <f t="shared" si="1"/>
        <v>0</v>
      </c>
      <c r="I62" s="188">
        <v>0</v>
      </c>
      <c r="J62" s="186">
        <v>0</v>
      </c>
      <c r="K62" s="186">
        <v>0</v>
      </c>
      <c r="L62" s="186">
        <v>0</v>
      </c>
      <c r="M62" s="186">
        <v>0</v>
      </c>
      <c r="N62" s="186">
        <v>0</v>
      </c>
      <c r="O62" s="94">
        <f t="shared" si="3"/>
        <v>0</v>
      </c>
      <c r="P62" s="96">
        <f t="shared" si="4"/>
        <v>0</v>
      </c>
    </row>
    <row r="63" spans="3:16" ht="30" customHeight="1">
      <c r="C63" s="28"/>
      <c r="D63" s="33" t="s">
        <v>51</v>
      </c>
      <c r="E63" s="34"/>
      <c r="F63" s="93">
        <f>SUM(F64:F66)</f>
        <v>6420762</v>
      </c>
      <c r="G63" s="93">
        <f>SUM(G64:G66)</f>
        <v>7773630</v>
      </c>
      <c r="H63" s="94">
        <f t="shared" si="1"/>
        <v>14194392</v>
      </c>
      <c r="I63" s="95">
        <f aca="true" t="shared" si="14" ref="I63:N63">SUM(I64:I66)</f>
        <v>0</v>
      </c>
      <c r="J63" s="93">
        <f t="shared" si="14"/>
        <v>13305772</v>
      </c>
      <c r="K63" s="93">
        <f t="shared" si="14"/>
        <v>18845253</v>
      </c>
      <c r="L63" s="93">
        <f t="shared" si="14"/>
        <v>13108333</v>
      </c>
      <c r="M63" s="93">
        <f t="shared" si="14"/>
        <v>9920202</v>
      </c>
      <c r="N63" s="93">
        <f t="shared" si="14"/>
        <v>4544927</v>
      </c>
      <c r="O63" s="94">
        <f t="shared" si="3"/>
        <v>59724487</v>
      </c>
      <c r="P63" s="96">
        <f t="shared" si="4"/>
        <v>73918879</v>
      </c>
    </row>
    <row r="64" spans="3:16" ht="30" customHeight="1">
      <c r="C64" s="28"/>
      <c r="D64" s="29"/>
      <c r="E64" s="35" t="s">
        <v>52</v>
      </c>
      <c r="F64" s="186">
        <v>3598215</v>
      </c>
      <c r="G64" s="186">
        <v>5768015</v>
      </c>
      <c r="H64" s="94">
        <f t="shared" si="1"/>
        <v>9366230</v>
      </c>
      <c r="I64" s="187">
        <v>0</v>
      </c>
      <c r="J64" s="186">
        <v>10765907</v>
      </c>
      <c r="K64" s="186">
        <v>17205495</v>
      </c>
      <c r="L64" s="186">
        <v>11651261</v>
      </c>
      <c r="M64" s="186">
        <v>9353742</v>
      </c>
      <c r="N64" s="186">
        <v>4453011</v>
      </c>
      <c r="O64" s="94">
        <f t="shared" si="3"/>
        <v>53429416</v>
      </c>
      <c r="P64" s="96">
        <f t="shared" si="4"/>
        <v>62795646</v>
      </c>
    </row>
    <row r="65" spans="3:16" ht="30" customHeight="1">
      <c r="C65" s="28"/>
      <c r="D65" s="29"/>
      <c r="E65" s="35" t="s">
        <v>53</v>
      </c>
      <c r="F65" s="186">
        <v>656827</v>
      </c>
      <c r="G65" s="186">
        <v>478532</v>
      </c>
      <c r="H65" s="94">
        <f t="shared" si="1"/>
        <v>1135359</v>
      </c>
      <c r="I65" s="187">
        <v>0</v>
      </c>
      <c r="J65" s="186">
        <v>591550</v>
      </c>
      <c r="K65" s="186">
        <v>594106</v>
      </c>
      <c r="L65" s="186">
        <v>490689</v>
      </c>
      <c r="M65" s="186">
        <v>272025</v>
      </c>
      <c r="N65" s="186">
        <v>91916</v>
      </c>
      <c r="O65" s="94">
        <f t="shared" si="3"/>
        <v>2040286</v>
      </c>
      <c r="P65" s="96">
        <f t="shared" si="4"/>
        <v>3175645</v>
      </c>
    </row>
    <row r="66" spans="3:16" ht="30" customHeight="1">
      <c r="C66" s="28"/>
      <c r="D66" s="29"/>
      <c r="E66" s="35" t="s">
        <v>54</v>
      </c>
      <c r="F66" s="186">
        <v>2165720</v>
      </c>
      <c r="G66" s="186">
        <v>1527083</v>
      </c>
      <c r="H66" s="94">
        <f t="shared" si="1"/>
        <v>3692803</v>
      </c>
      <c r="I66" s="187">
        <v>0</v>
      </c>
      <c r="J66" s="186">
        <v>1948315</v>
      </c>
      <c r="K66" s="186">
        <v>1045652</v>
      </c>
      <c r="L66" s="186">
        <v>966383</v>
      </c>
      <c r="M66" s="186">
        <v>294435</v>
      </c>
      <c r="N66" s="186">
        <v>0</v>
      </c>
      <c r="O66" s="94">
        <f t="shared" si="3"/>
        <v>4254785</v>
      </c>
      <c r="P66" s="96">
        <f t="shared" si="4"/>
        <v>7947588</v>
      </c>
    </row>
    <row r="67" spans="3:16" ht="30" customHeight="1">
      <c r="C67" s="28"/>
      <c r="D67" s="37" t="s">
        <v>55</v>
      </c>
      <c r="E67" s="38"/>
      <c r="F67" s="186">
        <v>1038412</v>
      </c>
      <c r="G67" s="186">
        <v>1032883</v>
      </c>
      <c r="H67" s="94">
        <f t="shared" si="1"/>
        <v>2071295</v>
      </c>
      <c r="I67" s="187">
        <v>0</v>
      </c>
      <c r="J67" s="186">
        <v>13535987</v>
      </c>
      <c r="K67" s="186">
        <v>12315110</v>
      </c>
      <c r="L67" s="186">
        <v>9089515</v>
      </c>
      <c r="M67" s="186">
        <v>12751225</v>
      </c>
      <c r="N67" s="186">
        <v>3002506</v>
      </c>
      <c r="O67" s="94">
        <f t="shared" si="3"/>
        <v>50694343</v>
      </c>
      <c r="P67" s="96">
        <f t="shared" si="4"/>
        <v>52765638</v>
      </c>
    </row>
    <row r="68" spans="3:16" ht="30" customHeight="1" thickBot="1">
      <c r="C68" s="39"/>
      <c r="D68" s="40" t="s">
        <v>56</v>
      </c>
      <c r="E68" s="41"/>
      <c r="F68" s="189">
        <v>4212210</v>
      </c>
      <c r="G68" s="189">
        <v>5206662</v>
      </c>
      <c r="H68" s="97">
        <f t="shared" si="1"/>
        <v>9418872</v>
      </c>
      <c r="I68" s="190">
        <v>0</v>
      </c>
      <c r="J68" s="189">
        <v>40557523</v>
      </c>
      <c r="K68" s="189">
        <v>24828005</v>
      </c>
      <c r="L68" s="189">
        <v>17011221</v>
      </c>
      <c r="M68" s="189">
        <v>11452443</v>
      </c>
      <c r="N68" s="189">
        <v>4865391</v>
      </c>
      <c r="O68" s="97">
        <f t="shared" si="3"/>
        <v>98714583</v>
      </c>
      <c r="P68" s="98">
        <f t="shared" si="4"/>
        <v>108133455</v>
      </c>
    </row>
    <row r="69" spans="3:16" ht="30" customHeight="1">
      <c r="C69" s="26" t="s">
        <v>57</v>
      </c>
      <c r="D69" s="42"/>
      <c r="E69" s="43"/>
      <c r="F69" s="89">
        <f>SUM(F70:F78)</f>
        <v>703782</v>
      </c>
      <c r="G69" s="89">
        <f>SUM(G70:G78)</f>
        <v>1071840</v>
      </c>
      <c r="H69" s="90">
        <f t="shared" si="1"/>
        <v>1775622</v>
      </c>
      <c r="I69" s="91">
        <f aca="true" t="shared" si="15" ref="I69:N69">SUM(I70:I78)</f>
        <v>0</v>
      </c>
      <c r="J69" s="89">
        <f t="shared" si="15"/>
        <v>89614062</v>
      </c>
      <c r="K69" s="89">
        <f t="shared" si="15"/>
        <v>98334226</v>
      </c>
      <c r="L69" s="89">
        <f t="shared" si="15"/>
        <v>108578268</v>
      </c>
      <c r="M69" s="89">
        <f t="shared" si="15"/>
        <v>121956523</v>
      </c>
      <c r="N69" s="89">
        <f t="shared" si="15"/>
        <v>90946178</v>
      </c>
      <c r="O69" s="90">
        <f t="shared" si="3"/>
        <v>509429257</v>
      </c>
      <c r="P69" s="92">
        <f t="shared" si="4"/>
        <v>511204879</v>
      </c>
    </row>
    <row r="70" spans="3:16" ht="30" customHeight="1">
      <c r="C70" s="44"/>
      <c r="D70" s="37" t="s">
        <v>58</v>
      </c>
      <c r="E70" s="38"/>
      <c r="F70" s="191">
        <v>0</v>
      </c>
      <c r="G70" s="191">
        <v>0</v>
      </c>
      <c r="H70" s="99">
        <f t="shared" si="1"/>
        <v>0</v>
      </c>
      <c r="I70" s="188">
        <v>0</v>
      </c>
      <c r="J70" s="191">
        <v>6926525</v>
      </c>
      <c r="K70" s="191">
        <v>16998945</v>
      </c>
      <c r="L70" s="191">
        <v>14123952</v>
      </c>
      <c r="M70" s="191">
        <v>14555143</v>
      </c>
      <c r="N70" s="191">
        <v>5128114</v>
      </c>
      <c r="O70" s="99">
        <f t="shared" si="3"/>
        <v>57732679</v>
      </c>
      <c r="P70" s="100">
        <f t="shared" si="4"/>
        <v>57732679</v>
      </c>
    </row>
    <row r="71" spans="3:16" ht="30" customHeight="1">
      <c r="C71" s="28"/>
      <c r="D71" s="37" t="s">
        <v>59</v>
      </c>
      <c r="E71" s="38"/>
      <c r="F71" s="186">
        <v>0</v>
      </c>
      <c r="G71" s="186">
        <v>0</v>
      </c>
      <c r="H71" s="93">
        <f t="shared" si="1"/>
        <v>0</v>
      </c>
      <c r="I71" s="188">
        <v>0</v>
      </c>
      <c r="J71" s="186">
        <v>109584</v>
      </c>
      <c r="K71" s="186">
        <v>0</v>
      </c>
      <c r="L71" s="186">
        <v>0</v>
      </c>
      <c r="M71" s="186">
        <v>0</v>
      </c>
      <c r="N71" s="186">
        <v>0</v>
      </c>
      <c r="O71" s="94">
        <f t="shared" si="3"/>
        <v>109584</v>
      </c>
      <c r="P71" s="96">
        <f t="shared" si="4"/>
        <v>109584</v>
      </c>
    </row>
    <row r="72" spans="3:16" ht="30" customHeight="1">
      <c r="C72" s="28"/>
      <c r="D72" s="37" t="s">
        <v>74</v>
      </c>
      <c r="E72" s="38"/>
      <c r="F72" s="186">
        <v>0</v>
      </c>
      <c r="G72" s="186">
        <v>0</v>
      </c>
      <c r="H72" s="93">
        <f t="shared" si="1"/>
        <v>0</v>
      </c>
      <c r="I72" s="188">
        <v>0</v>
      </c>
      <c r="J72" s="186">
        <v>46050315</v>
      </c>
      <c r="K72" s="186">
        <v>39350487</v>
      </c>
      <c r="L72" s="186">
        <v>28225896</v>
      </c>
      <c r="M72" s="186">
        <v>14978486</v>
      </c>
      <c r="N72" s="186">
        <v>7898013</v>
      </c>
      <c r="O72" s="94">
        <f t="shared" si="3"/>
        <v>136503197</v>
      </c>
      <c r="P72" s="96">
        <f t="shared" si="4"/>
        <v>136503197</v>
      </c>
    </row>
    <row r="73" spans="3:16" ht="30" customHeight="1">
      <c r="C73" s="28"/>
      <c r="D73" s="37" t="s">
        <v>60</v>
      </c>
      <c r="E73" s="38"/>
      <c r="F73" s="186">
        <v>56268</v>
      </c>
      <c r="G73" s="186">
        <v>133083</v>
      </c>
      <c r="H73" s="93">
        <f t="shared" si="1"/>
        <v>189351</v>
      </c>
      <c r="I73" s="187">
        <v>0</v>
      </c>
      <c r="J73" s="186">
        <v>3407305</v>
      </c>
      <c r="K73" s="186">
        <v>2620391</v>
      </c>
      <c r="L73" s="186">
        <v>6108174</v>
      </c>
      <c r="M73" s="186">
        <v>5525425</v>
      </c>
      <c r="N73" s="186">
        <v>4062430</v>
      </c>
      <c r="O73" s="94">
        <f t="shared" si="3"/>
        <v>21723725</v>
      </c>
      <c r="P73" s="96">
        <f t="shared" si="4"/>
        <v>21913076</v>
      </c>
    </row>
    <row r="74" spans="3:16" ht="30" customHeight="1">
      <c r="C74" s="28"/>
      <c r="D74" s="37" t="s">
        <v>61</v>
      </c>
      <c r="E74" s="38"/>
      <c r="F74" s="186">
        <v>647514</v>
      </c>
      <c r="G74" s="186">
        <v>938757</v>
      </c>
      <c r="H74" s="93">
        <f t="shared" si="1"/>
        <v>1586271</v>
      </c>
      <c r="I74" s="187">
        <v>0</v>
      </c>
      <c r="J74" s="186">
        <v>10927254</v>
      </c>
      <c r="K74" s="186">
        <v>12264451</v>
      </c>
      <c r="L74" s="186">
        <v>9735297</v>
      </c>
      <c r="M74" s="186">
        <v>9567412</v>
      </c>
      <c r="N74" s="186">
        <v>3211603</v>
      </c>
      <c r="O74" s="94">
        <f t="shared" si="3"/>
        <v>45706017</v>
      </c>
      <c r="P74" s="96">
        <f t="shared" si="4"/>
        <v>47292288</v>
      </c>
    </row>
    <row r="75" spans="3:16" ht="30" customHeight="1">
      <c r="C75" s="28"/>
      <c r="D75" s="37" t="s">
        <v>62</v>
      </c>
      <c r="E75" s="38"/>
      <c r="F75" s="186">
        <v>0</v>
      </c>
      <c r="G75" s="186">
        <v>0</v>
      </c>
      <c r="H75" s="93">
        <f aca="true" t="shared" si="16" ref="H75:H84">SUM(F75:G75)</f>
        <v>0</v>
      </c>
      <c r="I75" s="188">
        <v>0</v>
      </c>
      <c r="J75" s="186">
        <v>21853050</v>
      </c>
      <c r="K75" s="186">
        <v>25179712</v>
      </c>
      <c r="L75" s="186">
        <v>29167056</v>
      </c>
      <c r="M75" s="186">
        <v>15193119</v>
      </c>
      <c r="N75" s="186">
        <v>6899998</v>
      </c>
      <c r="O75" s="94">
        <f aca="true" t="shared" si="17" ref="O75:O84">SUM(I75:N75)</f>
        <v>98292935</v>
      </c>
      <c r="P75" s="96">
        <f aca="true" t="shared" si="18" ref="P75:P84">SUM(O75,H75)</f>
        <v>98292935</v>
      </c>
    </row>
    <row r="76" spans="3:16" ht="30" customHeight="1">
      <c r="C76" s="28"/>
      <c r="D76" s="37" t="s">
        <v>63</v>
      </c>
      <c r="E76" s="38"/>
      <c r="F76" s="186">
        <v>0</v>
      </c>
      <c r="G76" s="186">
        <v>0</v>
      </c>
      <c r="H76" s="93">
        <f t="shared" si="16"/>
        <v>0</v>
      </c>
      <c r="I76" s="188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94">
        <f t="shared" si="17"/>
        <v>0</v>
      </c>
      <c r="P76" s="96">
        <f t="shared" si="18"/>
        <v>0</v>
      </c>
    </row>
    <row r="77" spans="3:16" ht="30" customHeight="1">
      <c r="C77" s="28"/>
      <c r="D77" s="167" t="s">
        <v>64</v>
      </c>
      <c r="E77" s="185"/>
      <c r="F77" s="186">
        <v>0</v>
      </c>
      <c r="G77" s="186">
        <v>0</v>
      </c>
      <c r="H77" s="94">
        <f t="shared" si="16"/>
        <v>0</v>
      </c>
      <c r="I77" s="188">
        <v>0</v>
      </c>
      <c r="J77" s="186">
        <v>205452</v>
      </c>
      <c r="K77" s="186">
        <v>1157949</v>
      </c>
      <c r="L77" s="186">
        <v>20063311</v>
      </c>
      <c r="M77" s="186">
        <v>59900207</v>
      </c>
      <c r="N77" s="186">
        <v>62923676</v>
      </c>
      <c r="O77" s="94">
        <f t="shared" si="17"/>
        <v>144250595</v>
      </c>
      <c r="P77" s="96">
        <f t="shared" si="18"/>
        <v>144250595</v>
      </c>
    </row>
    <row r="78" spans="3:16" ht="30" customHeight="1" thickBot="1">
      <c r="C78" s="39"/>
      <c r="D78" s="169" t="s">
        <v>65</v>
      </c>
      <c r="E78" s="170"/>
      <c r="F78" s="192">
        <v>0</v>
      </c>
      <c r="G78" s="192">
        <v>0</v>
      </c>
      <c r="H78" s="101">
        <f t="shared" si="16"/>
        <v>0</v>
      </c>
      <c r="I78" s="193">
        <v>0</v>
      </c>
      <c r="J78" s="192">
        <v>134577</v>
      </c>
      <c r="K78" s="192">
        <v>762291</v>
      </c>
      <c r="L78" s="192">
        <v>1154582</v>
      </c>
      <c r="M78" s="192">
        <v>2236731</v>
      </c>
      <c r="N78" s="192">
        <v>822344</v>
      </c>
      <c r="O78" s="101">
        <f t="shared" si="17"/>
        <v>5110525</v>
      </c>
      <c r="P78" s="102">
        <f t="shared" si="18"/>
        <v>5110525</v>
      </c>
    </row>
    <row r="79" spans="3:16" ht="30" customHeight="1">
      <c r="C79" s="26" t="s">
        <v>66</v>
      </c>
      <c r="D79" s="42"/>
      <c r="E79" s="43"/>
      <c r="F79" s="89">
        <f>SUM(F80:F83)</f>
        <v>0</v>
      </c>
      <c r="G79" s="89">
        <f>SUM(G80:G83)</f>
        <v>0</v>
      </c>
      <c r="H79" s="90">
        <f t="shared" si="16"/>
        <v>0</v>
      </c>
      <c r="I79" s="81">
        <v>0</v>
      </c>
      <c r="J79" s="89">
        <f>SUM(J80:J83)</f>
        <v>40337102</v>
      </c>
      <c r="K79" s="89">
        <f>SUM(K80:K83)</f>
        <v>45914765</v>
      </c>
      <c r="L79" s="89">
        <f>SUM(L80:L83)</f>
        <v>111458626</v>
      </c>
      <c r="M79" s="89">
        <f>SUM(M80:M83)</f>
        <v>258215216</v>
      </c>
      <c r="N79" s="89">
        <f>SUM(N80:N83)</f>
        <v>175894592</v>
      </c>
      <c r="O79" s="90">
        <f t="shared" si="17"/>
        <v>631820301</v>
      </c>
      <c r="P79" s="92">
        <f t="shared" si="18"/>
        <v>631820301</v>
      </c>
    </row>
    <row r="80" spans="3:16" ht="30" customHeight="1">
      <c r="C80" s="28"/>
      <c r="D80" s="37" t="s">
        <v>67</v>
      </c>
      <c r="E80" s="38"/>
      <c r="F80" s="186">
        <v>0</v>
      </c>
      <c r="G80" s="186">
        <v>0</v>
      </c>
      <c r="H80" s="94">
        <f t="shared" si="16"/>
        <v>0</v>
      </c>
      <c r="I80" s="188">
        <v>0</v>
      </c>
      <c r="J80" s="186">
        <v>1213208</v>
      </c>
      <c r="K80" s="186">
        <v>2452221</v>
      </c>
      <c r="L80" s="186">
        <v>49595638</v>
      </c>
      <c r="M80" s="186">
        <v>130711890</v>
      </c>
      <c r="N80" s="186">
        <v>97289098</v>
      </c>
      <c r="O80" s="94">
        <f t="shared" si="17"/>
        <v>281262055</v>
      </c>
      <c r="P80" s="96">
        <f t="shared" si="18"/>
        <v>281262055</v>
      </c>
    </row>
    <row r="81" spans="3:16" ht="30" customHeight="1">
      <c r="C81" s="28"/>
      <c r="D81" s="37" t="s">
        <v>68</v>
      </c>
      <c r="E81" s="38"/>
      <c r="F81" s="186">
        <v>0</v>
      </c>
      <c r="G81" s="186">
        <v>0</v>
      </c>
      <c r="H81" s="94">
        <f t="shared" si="16"/>
        <v>0</v>
      </c>
      <c r="I81" s="188">
        <v>0</v>
      </c>
      <c r="J81" s="186">
        <v>36377376</v>
      </c>
      <c r="K81" s="186">
        <v>38969924</v>
      </c>
      <c r="L81" s="186">
        <v>49968623</v>
      </c>
      <c r="M81" s="186">
        <v>56420961</v>
      </c>
      <c r="N81" s="186">
        <v>37662969</v>
      </c>
      <c r="O81" s="94">
        <f t="shared" si="17"/>
        <v>219399853</v>
      </c>
      <c r="P81" s="96">
        <f t="shared" si="18"/>
        <v>219399853</v>
      </c>
    </row>
    <row r="82" spans="3:16" ht="30" customHeight="1">
      <c r="C82" s="28"/>
      <c r="D82" s="37" t="s">
        <v>69</v>
      </c>
      <c r="E82" s="38"/>
      <c r="F82" s="186">
        <v>0</v>
      </c>
      <c r="G82" s="186">
        <v>0</v>
      </c>
      <c r="H82" s="94">
        <f t="shared" si="16"/>
        <v>0</v>
      </c>
      <c r="I82" s="188">
        <v>0</v>
      </c>
      <c r="J82" s="186">
        <v>179613</v>
      </c>
      <c r="K82" s="186">
        <v>278766</v>
      </c>
      <c r="L82" s="186">
        <v>1861389</v>
      </c>
      <c r="M82" s="186">
        <v>12907437</v>
      </c>
      <c r="N82" s="186">
        <v>7308243</v>
      </c>
      <c r="O82" s="94">
        <f t="shared" si="17"/>
        <v>22535448</v>
      </c>
      <c r="P82" s="96">
        <f t="shared" si="18"/>
        <v>22535448</v>
      </c>
    </row>
    <row r="83" spans="3:16" ht="30" customHeight="1" thickBot="1">
      <c r="C83" s="39"/>
      <c r="D83" s="40" t="s">
        <v>78</v>
      </c>
      <c r="E83" s="41"/>
      <c r="F83" s="189">
        <v>0</v>
      </c>
      <c r="G83" s="189">
        <v>0</v>
      </c>
      <c r="H83" s="97">
        <f t="shared" si="16"/>
        <v>0</v>
      </c>
      <c r="I83" s="194">
        <v>0</v>
      </c>
      <c r="J83" s="189">
        <v>2566905</v>
      </c>
      <c r="K83" s="189">
        <v>4213854</v>
      </c>
      <c r="L83" s="189">
        <v>10032976</v>
      </c>
      <c r="M83" s="189">
        <v>58174928</v>
      </c>
      <c r="N83" s="189">
        <v>33634282</v>
      </c>
      <c r="O83" s="97">
        <f t="shared" si="17"/>
        <v>108622945</v>
      </c>
      <c r="P83" s="98">
        <f t="shared" si="18"/>
        <v>108622945</v>
      </c>
    </row>
    <row r="84" spans="3:16" ht="30" customHeight="1" thickBot="1">
      <c r="C84" s="171" t="s">
        <v>70</v>
      </c>
      <c r="D84" s="172"/>
      <c r="E84" s="172"/>
      <c r="F84" s="103">
        <f>SUM(F48,F69,F79)</f>
        <v>20666181</v>
      </c>
      <c r="G84" s="103">
        <f>SUM(G48,G69,G79)</f>
        <v>33008772</v>
      </c>
      <c r="H84" s="104">
        <f t="shared" si="16"/>
        <v>53674953</v>
      </c>
      <c r="I84" s="105">
        <f aca="true" t="shared" si="19" ref="I84:N84">SUM(I48,I69,I79)</f>
        <v>0</v>
      </c>
      <c r="J84" s="103">
        <f t="shared" si="19"/>
        <v>384055865</v>
      </c>
      <c r="K84" s="103">
        <f t="shared" si="19"/>
        <v>349268523</v>
      </c>
      <c r="L84" s="103">
        <f t="shared" si="19"/>
        <v>381237715</v>
      </c>
      <c r="M84" s="103">
        <f t="shared" si="19"/>
        <v>524179273</v>
      </c>
      <c r="N84" s="103">
        <f t="shared" si="19"/>
        <v>337122781</v>
      </c>
      <c r="O84" s="104">
        <f t="shared" si="17"/>
        <v>1975864157</v>
      </c>
      <c r="P84" s="106">
        <f t="shared" si="18"/>
        <v>2029539110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2020-07-27T08:59:45Z</cp:lastPrinted>
  <dcterms:created xsi:type="dcterms:W3CDTF">2012-04-10T04:28:23Z</dcterms:created>
  <dcterms:modified xsi:type="dcterms:W3CDTF">2020-09-25T09:34:41Z</dcterms:modified>
  <cp:category/>
  <cp:version/>
  <cp:contentType/>
  <cp:contentStatus/>
</cp:coreProperties>
</file>