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<sst xmlns="http://schemas.openxmlformats.org/spreadsheetml/2006/main" count="283" uniqueCount="94">
  <si>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</si>
  <si>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</si>
  <si>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</si>
  <si>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</si>
  <si>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</si>
  <si>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</si>
  <si>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</si>
  <si>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</si>
  <si>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</si>
  <si>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</si>
  <si>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</si>
  <si>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</si>
  <si>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</si>
  <si>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</si>
  <si>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</si>
  <si>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</si>
  <si>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</si>
  <si>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</si>
  <si>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</si>
  <si>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</si>
  <si>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</si>
  <si>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</si>
  <si>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</si>
  <si>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</si>
  <si>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</si>
  <si>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</si>
  <si>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</si>
  <si>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</si>
  <si>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</si>
  <si>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</si>
  <si>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</si>
  <si>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</si>
  <si>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</si>
  <si>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</si>
  <si>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</si>
  <si>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</si>
  <si>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</si>
  <si>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</si>
  <si>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</si>
  <si>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</si>
  <si>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</si>
  <si>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</si>
  <si>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</si>
  <si>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</si>
  <si>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</si>
  <si>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</si>
  <si>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</si>
  <si>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</si>
  <si>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</si>
  <si>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</si>
  <si>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</si>
  <si>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</si>
  <si>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</si>
  <si>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</si>
  <si>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</si>
  <si>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</si>
  <si>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</si>
  <si>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</si>
  <si>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</si>
  <si>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</si>
  <si>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</si>
  <si>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</si>
  <si>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</si>
  <si>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</si>
  <si>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</si>
  <si>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</si>
  <si>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</si>
  <si>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</si>
  <si>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</si>
  <si>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</si>
  <si>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</si>
  <si>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</si>
  <si>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</si>
  <si>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</si>
  <si>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</si>
  <si>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</si>
  <si>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</si>
  <si>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</si>
  <si>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</si>
  <si>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</si>
  <si>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</si>
  <si>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</si>
  <si>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</si>
  <si>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</si>
  <si>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</si>
  <si>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</si>
  <si>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</si>
  <si>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</si>
  <si>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</si>
  <si>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</si>
  <si>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</si>
  <si>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02年 1月分）</t>
  </si>
  <si>
    <t>（令和 02年 1月分）</t>
  </si>
  <si>
    <t>（令和 02年1月分）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</si>
</sst>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ck"/>
      <bottom style="medium"/>
    </border>
    <border>
      <left style="thick"/>
      <right/>
      <top style="medium"/>
      <bottom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/>
      <right/>
      <top/>
      <bottom style="thick"/>
    </border>
    <border diagonalUp="1">
      <left style="double"/>
      <right style="medium"/>
      <top style="medium"/>
      <bottom style="thin"/>
      <diagonal style="thin"/>
    </border>
    <border>
      <left style="thick"/>
      <right/>
      <top/>
      <bottom style="medium"/>
    </border>
    <border>
      <left style="double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medium"/>
      <top style="thin"/>
      <bottom style="thin"/>
      <diagonal style="thin"/>
    </border>
    <border diagonalUp="1">
      <left style="double"/>
      <right style="medium"/>
      <top/>
      <bottom style="medium"/>
      <diagonal style="thin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/>
      <right style="thick"/>
      <top style="thick"/>
      <bottom style="medium"/>
    </border>
    <border>
      <left style="medium"/>
      <right style="double"/>
      <top style="thin"/>
      <bottom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177" fontId="4" fillId="0" borderId="0" xfId="0" applyNumberFormat="1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176" fontId="12" fillId="0" borderId="27" xfId="0" applyNumberFormat="1" applyFont="1" applyFill="1" applyBorder="1" applyAlignment="1">
      <alignment vertical="center" shrinkToFit="1"/>
    </xf>
    <xf numFmtId="176" fontId="12" fillId="0" borderId="28" xfId="0" applyNumberFormat="1" applyFont="1" applyFill="1" applyBorder="1" applyAlignment="1">
      <alignment vertical="center" shrinkToFit="1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178" fontId="12" fillId="0" borderId="36" xfId="0" applyNumberFormat="1" applyFont="1" applyFill="1" applyBorder="1" applyAlignment="1">
      <alignment vertical="center" shrinkToFit="1"/>
    </xf>
    <xf numFmtId="0" fontId="8" fillId="0" borderId="3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 shrinkToFit="1"/>
    </xf>
    <xf numFmtId="0" fontId="8" fillId="0" borderId="39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/>
    </xf>
    <xf numFmtId="179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178" fontId="8" fillId="0" borderId="47" xfId="0" applyNumberFormat="1" applyFont="1" applyFill="1" applyBorder="1" applyAlignment="1">
      <alignment vertical="center"/>
    </xf>
    <xf numFmtId="176" fontId="8" fillId="0" borderId="48" xfId="0" applyNumberFormat="1" applyFont="1" applyFill="1" applyBorder="1" applyAlignment="1">
      <alignment vertical="center"/>
    </xf>
    <xf numFmtId="178" fontId="8" fillId="0" borderId="49" xfId="0" applyNumberFormat="1" applyFont="1" applyFill="1" applyBorder="1" applyAlignment="1">
      <alignment vertical="center"/>
    </xf>
    <xf numFmtId="0" fontId="8" fillId="0" borderId="50" xfId="0" applyFont="1" applyFill="1" applyBorder="1" applyAlignment="1">
      <alignment horizontal="left" vertical="center"/>
    </xf>
    <xf numFmtId="178" fontId="8" fillId="0" borderId="51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vertical="center"/>
    </xf>
    <xf numFmtId="178" fontId="8" fillId="0" borderId="53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left"/>
    </xf>
    <xf numFmtId="180" fontId="4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81" fontId="8" fillId="0" borderId="54" xfId="0" applyNumberFormat="1" applyFont="1" applyFill="1" applyBorder="1" applyAlignment="1">
      <alignment vertical="center" shrinkToFit="1"/>
    </xf>
    <xf numFmtId="176" fontId="8" fillId="0" borderId="55" xfId="0" applyNumberFormat="1" applyFont="1" applyFill="1" applyBorder="1" applyAlignment="1" applyProtection="1">
      <alignment vertical="center" shrinkToFit="1"/>
      <protection/>
    </xf>
    <xf numFmtId="176" fontId="8" fillId="0" borderId="0" xfId="0" applyNumberFormat="1" applyFont="1" applyFill="1" applyAlignment="1">
      <alignment horizontal="right" vertical="center"/>
    </xf>
    <xf numFmtId="0" fontId="8" fillId="0" borderId="56" xfId="0" applyFont="1" applyFill="1" applyBorder="1" applyAlignment="1">
      <alignment horizontal="left" vertical="center"/>
    </xf>
    <xf numFmtId="56" fontId="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12" fillId="0" borderId="36" xfId="0" applyNumberFormat="1" applyFont="1" applyFill="1" applyBorder="1" applyAlignment="1" applyProtection="1">
      <alignment vertical="center" shrinkToFit="1"/>
      <protection locked="0"/>
    </xf>
    <xf numFmtId="178" fontId="12" fillId="0" borderId="57" xfId="0" applyNumberFormat="1" applyFont="1" applyFill="1" applyBorder="1" applyAlignment="1" applyProtection="1">
      <alignment vertical="center" shrinkToFit="1"/>
      <protection locked="0"/>
    </xf>
    <xf numFmtId="178" fontId="12" fillId="0" borderId="58" xfId="0" applyNumberFormat="1" applyFont="1" applyFill="1" applyBorder="1" applyAlignment="1" applyProtection="1">
      <alignment vertical="center" shrinkToFit="1"/>
      <protection locked="0"/>
    </xf>
    <xf numFmtId="178" fontId="12" fillId="0" borderId="59" xfId="0" applyNumberFormat="1" applyFont="1" applyFill="1" applyBorder="1" applyAlignment="1" applyProtection="1">
      <alignment vertical="center" shrinkToFit="1"/>
      <protection locked="0"/>
    </xf>
    <xf numFmtId="176" fontId="12" fillId="0" borderId="60" xfId="0" applyNumberFormat="1" applyFont="1" applyFill="1" applyBorder="1" applyAlignment="1" applyProtection="1">
      <alignment vertical="center" shrinkToFit="1"/>
      <protection locked="0"/>
    </xf>
    <xf numFmtId="176" fontId="12" fillId="0" borderId="61" xfId="0" applyNumberFormat="1" applyFont="1" applyFill="1" applyBorder="1" applyAlignment="1" applyProtection="1">
      <alignment vertical="center" shrinkToFit="1"/>
      <protection locked="0"/>
    </xf>
    <xf numFmtId="178" fontId="8" fillId="0" borderId="62" xfId="0" applyNumberFormat="1" applyFont="1" applyFill="1" applyBorder="1" applyAlignment="1" applyProtection="1">
      <alignment vertical="center" shrinkToFit="1"/>
      <protection/>
    </xf>
    <xf numFmtId="178" fontId="8" fillId="0" borderId="63" xfId="0" applyNumberFormat="1" applyFont="1" applyFill="1" applyBorder="1" applyAlignment="1" applyProtection="1">
      <alignment vertical="center" shrinkToFit="1"/>
      <protection/>
    </xf>
    <xf numFmtId="178" fontId="8" fillId="0" borderId="13" xfId="0" applyNumberFormat="1" applyFont="1" applyFill="1" applyBorder="1" applyAlignment="1" applyProtection="1">
      <alignment vertical="center" shrinkToFit="1"/>
      <protection/>
    </xf>
    <xf numFmtId="178" fontId="8" fillId="0" borderId="64" xfId="0" applyNumberFormat="1" applyFont="1" applyFill="1" applyBorder="1" applyAlignment="1" applyProtection="1">
      <alignment vertical="center" shrinkToFit="1"/>
      <protection/>
    </xf>
    <xf numFmtId="178" fontId="8" fillId="0" borderId="36" xfId="0" applyNumberFormat="1" applyFont="1" applyFill="1" applyBorder="1" applyAlignment="1" applyProtection="1">
      <alignment vertical="center" shrinkToFit="1"/>
      <protection/>
    </xf>
    <xf numFmtId="178" fontId="8" fillId="0" borderId="65" xfId="0" applyNumberFormat="1" applyFont="1" applyFill="1" applyBorder="1" applyAlignment="1" applyProtection="1">
      <alignment vertical="center" shrinkToFit="1"/>
      <protection/>
    </xf>
    <xf numFmtId="178" fontId="8" fillId="0" borderId="57" xfId="0" applyNumberFormat="1" applyFont="1" applyFill="1" applyBorder="1" applyAlignment="1" applyProtection="1">
      <alignment vertical="center" shrinkToFit="1"/>
      <protection/>
    </xf>
    <xf numFmtId="178" fontId="8" fillId="0" borderId="66" xfId="0" applyNumberFormat="1" applyFont="1" applyFill="1" applyBorder="1" applyAlignment="1" applyProtection="1">
      <alignment vertical="center" shrinkToFit="1"/>
      <protection/>
    </xf>
    <xf numFmtId="178" fontId="12" fillId="0" borderId="67" xfId="0" applyNumberFormat="1" applyFont="1" applyFill="1" applyBorder="1" applyAlignment="1" applyProtection="1">
      <alignment vertical="center" shrinkToFit="1"/>
      <protection locked="0"/>
    </xf>
    <xf numFmtId="178" fontId="8" fillId="0" borderId="68" xfId="0" applyNumberFormat="1" applyFont="1" applyFill="1" applyBorder="1" applyAlignment="1" applyProtection="1">
      <alignment vertical="center" shrinkToFit="1"/>
      <protection/>
    </xf>
    <xf numFmtId="178" fontId="12" fillId="0" borderId="69" xfId="0" applyNumberFormat="1" applyFont="1" applyFill="1" applyBorder="1" applyAlignment="1" applyProtection="1">
      <alignment vertical="center" shrinkToFit="1"/>
      <protection locked="0"/>
    </xf>
    <xf numFmtId="178" fontId="8" fillId="0" borderId="70" xfId="0" applyNumberFormat="1" applyFont="1" applyFill="1" applyBorder="1" applyAlignment="1" applyProtection="1">
      <alignment vertical="center" shrinkToFit="1"/>
      <protection/>
    </xf>
    <xf numFmtId="178" fontId="8" fillId="0" borderId="71" xfId="0" applyNumberFormat="1" applyFont="1" applyFill="1" applyBorder="1" applyAlignment="1" applyProtection="1">
      <alignment vertical="center" shrinkToFit="1"/>
      <protection/>
    </xf>
    <xf numFmtId="178" fontId="8" fillId="0" borderId="72" xfId="0" applyNumberFormat="1" applyFont="1" applyFill="1" applyBorder="1" applyAlignment="1" applyProtection="1">
      <alignment vertical="center" shrinkToFit="1"/>
      <protection/>
    </xf>
    <xf numFmtId="178" fontId="8" fillId="0" borderId="73" xfId="0" applyNumberFormat="1" applyFont="1" applyFill="1" applyBorder="1" applyAlignment="1" applyProtection="1">
      <alignment vertical="center" shrinkToFit="1"/>
      <protection/>
    </xf>
    <xf numFmtId="178" fontId="8" fillId="0" borderId="74" xfId="0" applyNumberFormat="1" applyFont="1" applyFill="1" applyBorder="1" applyAlignment="1" applyProtection="1">
      <alignment vertical="center" shrinkToFit="1"/>
      <protection/>
    </xf>
    <xf numFmtId="176" fontId="12" fillId="0" borderId="75" xfId="0" applyNumberFormat="1" applyFont="1" applyFill="1" applyBorder="1" applyAlignment="1" applyProtection="1">
      <alignment vertical="center" shrinkToFit="1"/>
      <protection locked="0"/>
    </xf>
    <xf numFmtId="178" fontId="8" fillId="0" borderId="76" xfId="0" applyNumberFormat="1" applyFont="1" applyFill="1" applyBorder="1" applyAlignment="1" applyProtection="1">
      <alignment vertical="center" shrinkToFit="1"/>
      <protection/>
    </xf>
    <xf numFmtId="178" fontId="8" fillId="0" borderId="77" xfId="0" applyNumberFormat="1" applyFont="1" applyFill="1" applyBorder="1" applyAlignment="1" applyProtection="1">
      <alignment vertical="center" shrinkToFit="1"/>
      <protection/>
    </xf>
    <xf numFmtId="178" fontId="8" fillId="0" borderId="78" xfId="0" applyNumberFormat="1" applyFont="1" applyFill="1" applyBorder="1" applyAlignment="1" applyProtection="1">
      <alignment vertical="center" shrinkToFit="1"/>
      <protection/>
    </xf>
    <xf numFmtId="178" fontId="8" fillId="0" borderId="79" xfId="0" applyNumberFormat="1" applyFont="1" applyFill="1" applyBorder="1" applyAlignment="1" applyProtection="1">
      <alignment vertical="center" shrinkToFit="1"/>
      <protection/>
    </xf>
    <xf numFmtId="176" fontId="8" fillId="0" borderId="80" xfId="0" applyNumberFormat="1" applyFont="1" applyFill="1" applyBorder="1" applyAlignment="1" applyProtection="1">
      <alignment vertical="center" shrinkToFit="1"/>
      <protection locked="0"/>
    </xf>
    <xf numFmtId="178" fontId="8" fillId="0" borderId="81" xfId="0" applyNumberFormat="1" applyFont="1" applyFill="1" applyBorder="1" applyAlignment="1" applyProtection="1">
      <alignment vertical="center" shrinkToFit="1"/>
      <protection/>
    </xf>
    <xf numFmtId="178" fontId="12" fillId="0" borderId="67" xfId="0" applyNumberFormat="1" applyFont="1" applyFill="1" applyBorder="1" applyAlignment="1">
      <alignment vertical="center" shrinkToFit="1"/>
    </xf>
    <xf numFmtId="178" fontId="8" fillId="0" borderId="16" xfId="0" applyNumberFormat="1" applyFont="1" applyFill="1" applyBorder="1" applyAlignment="1">
      <alignment vertical="center"/>
    </xf>
    <xf numFmtId="178" fontId="8" fillId="0" borderId="57" xfId="0" applyNumberFormat="1" applyFont="1" applyFill="1" applyBorder="1" applyAlignment="1">
      <alignment vertical="center"/>
    </xf>
    <xf numFmtId="178" fontId="8" fillId="0" borderId="69" xfId="0" applyNumberFormat="1" applyFont="1" applyFill="1" applyBorder="1" applyAlignment="1">
      <alignment vertical="center"/>
    </xf>
    <xf numFmtId="178" fontId="8" fillId="0" borderId="82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8" fontId="8" fillId="0" borderId="68" xfId="0" applyNumberFormat="1" applyFont="1" applyFill="1" applyBorder="1" applyAlignment="1">
      <alignment vertical="center" shrinkToFit="1"/>
    </xf>
    <xf numFmtId="178" fontId="8" fillId="0" borderId="70" xfId="0" applyNumberFormat="1" applyFont="1" applyFill="1" applyBorder="1" applyAlignment="1">
      <alignment vertical="center" shrinkToFit="1"/>
    </xf>
    <xf numFmtId="0" fontId="8" fillId="0" borderId="4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83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center" vertical="center"/>
    </xf>
    <xf numFmtId="183" fontId="7" fillId="0" borderId="0" xfId="0" applyNumberFormat="1" applyFont="1" applyFill="1" applyAlignment="1">
      <alignment horizontal="center" vertical="center"/>
    </xf>
    <xf numFmtId="178" fontId="8" fillId="0" borderId="94" xfId="0" applyNumberFormat="1" applyFont="1" applyFill="1" applyBorder="1" applyAlignment="1">
      <alignment vertical="center"/>
    </xf>
    <xf numFmtId="178" fontId="8" fillId="0" borderId="95" xfId="0" applyNumberFormat="1" applyFont="1" applyFill="1" applyBorder="1" applyAlignment="1">
      <alignment vertical="center"/>
    </xf>
    <xf numFmtId="0" fontId="8" fillId="0" borderId="96" xfId="0" applyFont="1" applyFill="1" applyBorder="1" applyAlignment="1">
      <alignment horizontal="center" vertical="center"/>
    </xf>
    <xf numFmtId="178" fontId="8" fillId="0" borderId="43" xfId="0" applyNumberFormat="1" applyFont="1" applyFill="1" applyBorder="1" applyAlignment="1">
      <alignment vertical="center"/>
    </xf>
    <xf numFmtId="0" fontId="8" fillId="0" borderId="97" xfId="0" applyFont="1" applyFill="1" applyBorder="1" applyAlignment="1">
      <alignment horizontal="center" vertical="center"/>
    </xf>
    <xf numFmtId="178" fontId="8" fillId="0" borderId="42" xfId="0" applyNumberFormat="1" applyFont="1" applyFill="1" applyBorder="1" applyAlignment="1">
      <alignment vertical="center"/>
    </xf>
    <xf numFmtId="178" fontId="8" fillId="0" borderId="98" xfId="0" applyNumberFormat="1" applyFont="1" applyFill="1" applyBorder="1" applyAlignment="1">
      <alignment vertical="center"/>
    </xf>
    <xf numFmtId="180" fontId="3" fillId="0" borderId="27" xfId="0" applyNumberFormat="1" applyFont="1" applyFill="1" applyBorder="1" applyAlignment="1">
      <alignment horizontal="left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 wrapText="1"/>
    </xf>
    <xf numFmtId="0" fontId="8" fillId="0" borderId="105" xfId="0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shrinkToFit="1"/>
    </xf>
    <xf numFmtId="0" fontId="8" fillId="0" borderId="40" xfId="0" applyFont="1" applyFill="1" applyBorder="1" applyAlignment="1">
      <alignment horizontal="left" vertical="center" shrinkToFit="1"/>
    </xf>
    <xf numFmtId="0" fontId="8" fillId="0" borderId="42" xfId="0" applyFont="1" applyFill="1" applyBorder="1" applyAlignment="1">
      <alignment horizontal="left" vertical="center" shrinkToFit="1"/>
    </xf>
    <xf numFmtId="0" fontId="8" fillId="0" borderId="43" xfId="0" applyFont="1" applyFill="1" applyBorder="1" applyAlignment="1">
      <alignment horizontal="left" vertical="center" shrinkToFit="1"/>
    </xf>
    <xf numFmtId="0" fontId="8" fillId="0" borderId="108" xfId="0" applyFont="1" applyFill="1" applyBorder="1" applyAlignment="1">
      <alignment horizontal="left" vertical="center"/>
    </xf>
    <xf numFmtId="0" fontId="8" fillId="0" borderId="109" xfId="0" applyFont="1" applyFill="1" applyBorder="1" applyAlignment="1">
      <alignment horizontal="left" vertical="center"/>
    </xf>
    <xf numFmtId="0" fontId="8" fillId="0" borderId="110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="60" zoomScaleNormal="60" zoomScalePageLayoutView="0" workbookViewId="0" topLeftCell="A1">
      <selection activeCell="A1" sqref="A1"/>
    </sheetView>
  </sheetViews>
  <sheetFormatPr defaultColWidth="0" defaultRowHeight="13.5" zeroHeight="1"/>
  <cols>
    <col min="1" max="1" width="4.625" style="35" customWidth="1"/>
    <col min="2" max="2" width="3.75390625" style="35" customWidth="1"/>
    <col min="3" max="4" width="6.125" style="35" customWidth="1"/>
    <col min="5" max="5" width="20.625" style="35" customWidth="1"/>
    <col min="6" max="16" width="16.625" style="35" customWidth="1"/>
    <col min="17" max="17" width="4.25390625" style="35" customWidth="1"/>
    <col min="18" max="16384" width="0" style="35" hidden="1" customWidth="1"/>
  </cols>
  <sheetData>
    <row r="1" spans="4:15" ht="39.75" customHeight="1">
      <c r="D1" s="54"/>
      <c r="E1" s="55"/>
      <c r="F1" s="167" t="s">
        <v>21</v>
      </c>
      <c r="G1" s="167"/>
      <c r="H1" s="167"/>
      <c r="I1" s="167"/>
      <c r="J1" s="167"/>
      <c r="K1" s="167"/>
      <c r="L1" s="167"/>
      <c r="M1" s="167"/>
      <c r="N1" s="167"/>
      <c r="O1" s="56"/>
    </row>
    <row r="2" spans="5:16" ht="45" customHeight="1">
      <c r="E2" s="57"/>
      <c r="F2" s="168" t="s">
        <v>92</v>
      </c>
      <c r="G2" s="168"/>
      <c r="H2" s="168"/>
      <c r="I2" s="168"/>
      <c r="J2" s="168"/>
      <c r="K2" s="169"/>
      <c r="L2" s="169"/>
      <c r="M2" s="169"/>
      <c r="N2" s="169"/>
      <c r="O2" s="161">
        <v>41009</v>
      </c>
      <c r="P2" s="161"/>
    </row>
    <row r="3" spans="6:17" ht="30" customHeight="1">
      <c r="F3" s="58"/>
      <c r="G3" s="58"/>
      <c r="H3" s="58"/>
      <c r="I3" s="58"/>
      <c r="J3" s="58"/>
      <c r="N3" s="59"/>
      <c r="O3" s="161" t="s">
        <v>0</v>
      </c>
      <c r="P3" s="161"/>
      <c r="Q3" s="60"/>
    </row>
    <row r="4" spans="1:17" s="1" customFormat="1" ht="45" customHeight="1">
      <c r="A4" s="35"/>
      <c r="B4" s="35"/>
      <c r="C4" s="61" t="s">
        <v>22</v>
      </c>
      <c r="D4" s="35"/>
      <c r="E4" s="35"/>
      <c r="F4" s="58"/>
      <c r="G4" s="96"/>
      <c r="H4" s="58"/>
      <c r="I4" s="58"/>
      <c r="J4" s="58"/>
      <c r="K4" s="35"/>
      <c r="L4" s="35"/>
      <c r="M4" s="76" t="s">
        <v>75</v>
      </c>
      <c r="N4" s="59"/>
      <c r="O4" s="35"/>
      <c r="P4" s="94"/>
      <c r="Q4" s="60"/>
    </row>
    <row r="5" spans="1:17" s="1" customFormat="1" ht="7.5" customHeight="1" thickBot="1">
      <c r="A5" s="35"/>
      <c r="B5" s="35"/>
      <c r="C5" s="35"/>
      <c r="D5" s="35"/>
      <c r="E5" s="35"/>
      <c r="F5" s="58"/>
      <c r="G5" s="58"/>
      <c r="H5" s="58"/>
      <c r="I5" s="58"/>
      <c r="J5" s="58"/>
      <c r="K5" s="35"/>
      <c r="L5" s="35"/>
      <c r="M5" s="35"/>
      <c r="N5" s="59"/>
      <c r="O5" s="94"/>
      <c r="P5" s="94"/>
      <c r="Q5" s="60"/>
    </row>
    <row r="6" spans="1:19" s="1" customFormat="1" ht="45" customHeight="1">
      <c r="A6" s="35"/>
      <c r="B6" s="35"/>
      <c r="C6" s="157" t="s">
        <v>20</v>
      </c>
      <c r="D6" s="158"/>
      <c r="E6" s="159"/>
      <c r="F6" s="160" t="s">
        <v>80</v>
      </c>
      <c r="G6" s="159"/>
      <c r="H6" s="158" t="s">
        <v>81</v>
      </c>
      <c r="I6" s="158"/>
      <c r="J6" s="160" t="s">
        <v>82</v>
      </c>
      <c r="K6" s="174"/>
      <c r="L6" s="158" t="s">
        <v>85</v>
      </c>
      <c r="M6" s="172"/>
      <c r="N6" s="35"/>
      <c r="O6" s="35"/>
      <c r="P6" s="59"/>
      <c r="Q6" s="94"/>
      <c r="R6" s="80"/>
      <c r="S6" s="2"/>
    </row>
    <row r="7" spans="1:19" s="1" customFormat="1" ht="45" customHeight="1" thickBot="1">
      <c r="A7" s="35"/>
      <c r="B7" s="35"/>
      <c r="C7" s="178" t="s">
        <v>19</v>
      </c>
      <c r="D7" s="179"/>
      <c r="E7" s="179"/>
      <c r="F7" s="175">
        <v>42827</v>
      </c>
      <c r="G7" s="171"/>
      <c r="H7" s="170">
        <v>31615</v>
      </c>
      <c r="I7" s="171"/>
      <c r="J7" s="175">
        <v>16976</v>
      </c>
      <c r="K7" s="176"/>
      <c r="L7" s="170">
        <f>SUM(F7:K7)</f>
        <v>91418</v>
      </c>
      <c r="M7" s="173"/>
      <c r="N7" s="35"/>
      <c r="O7" s="35"/>
      <c r="P7" s="59"/>
      <c r="Q7" s="94"/>
      <c r="R7" s="80"/>
      <c r="S7" s="2"/>
    </row>
    <row r="8" spans="1:21" s="1" customFormat="1" ht="30" customHeight="1">
      <c r="A8" s="35"/>
      <c r="B8" s="35"/>
      <c r="C8" s="97"/>
      <c r="D8" s="97"/>
      <c r="E8" s="97"/>
      <c r="F8" s="82"/>
      <c r="G8" s="82"/>
      <c r="H8" s="82"/>
      <c r="I8" s="82"/>
      <c r="J8" s="82"/>
      <c r="K8" s="82"/>
      <c r="L8" s="82"/>
      <c r="M8" s="82"/>
      <c r="N8" s="82"/>
      <c r="O8" s="82"/>
      <c r="P8" s="35"/>
      <c r="Q8" s="35"/>
      <c r="R8" s="81"/>
      <c r="S8" s="80"/>
      <c r="T8" s="80"/>
      <c r="U8" s="2"/>
    </row>
    <row r="9" spans="3:17" ht="45" customHeight="1">
      <c r="C9" s="61" t="s">
        <v>23</v>
      </c>
      <c r="E9" s="62"/>
      <c r="O9" s="75"/>
      <c r="P9" s="77" t="s">
        <v>75</v>
      </c>
      <c r="Q9" s="60"/>
    </row>
    <row r="10" spans="3:17" ht="6.75" customHeight="1" thickBot="1">
      <c r="C10" s="63"/>
      <c r="D10" s="63"/>
      <c r="E10" s="64"/>
      <c r="L10" s="65"/>
      <c r="M10" s="65"/>
      <c r="N10" s="177"/>
      <c r="O10" s="177"/>
      <c r="P10" s="177"/>
      <c r="Q10" s="65"/>
    </row>
    <row r="11" spans="3:17" ht="49.5" customHeight="1">
      <c r="C11" s="147"/>
      <c r="D11" s="148"/>
      <c r="E11" s="148"/>
      <c r="F11" s="3" t="s">
        <v>10</v>
      </c>
      <c r="G11" s="3" t="s">
        <v>28</v>
      </c>
      <c r="H11" s="4" t="s">
        <v>11</v>
      </c>
      <c r="I11" s="5" t="s">
        <v>29</v>
      </c>
      <c r="J11" s="6" t="s">
        <v>1</v>
      </c>
      <c r="K11" s="6" t="s">
        <v>2</v>
      </c>
      <c r="L11" s="6" t="s">
        <v>3</v>
      </c>
      <c r="M11" s="6" t="s">
        <v>4</v>
      </c>
      <c r="N11" s="6" t="s">
        <v>5</v>
      </c>
      <c r="O11" s="7" t="s">
        <v>11</v>
      </c>
      <c r="P11" s="8" t="s">
        <v>83</v>
      </c>
      <c r="Q11" s="9"/>
    </row>
    <row r="12" spans="3:17" ht="49.5" customHeight="1">
      <c r="C12" s="66" t="s">
        <v>86</v>
      </c>
      <c r="D12" s="10"/>
      <c r="E12" s="10"/>
      <c r="F12" s="16">
        <f>SUM(F13:F15)</f>
        <v>3706</v>
      </c>
      <c r="G12" s="16">
        <f>SUM(G13:G15)</f>
        <v>2672</v>
      </c>
      <c r="H12" s="131">
        <f>SUM(H13:H15)</f>
        <v>6378</v>
      </c>
      <c r="I12" s="11">
        <v>0</v>
      </c>
      <c r="J12" s="16">
        <f aca="true" t="shared" si="0" ref="J12:O12">SUM(J13:J15)</f>
        <v>4456</v>
      </c>
      <c r="K12" s="16">
        <f t="shared" si="0"/>
        <v>2627</v>
      </c>
      <c r="L12" s="16">
        <f t="shared" si="0"/>
        <v>2005</v>
      </c>
      <c r="M12" s="16">
        <f t="shared" si="0"/>
        <v>2432</v>
      </c>
      <c r="N12" s="16">
        <f t="shared" si="0"/>
        <v>1451</v>
      </c>
      <c r="O12" s="131">
        <f t="shared" si="0"/>
        <v>12971</v>
      </c>
      <c r="P12" s="132">
        <f aca="true" t="shared" si="1" ref="P12:P17">H12+O12</f>
        <v>19349</v>
      </c>
      <c r="Q12" s="9"/>
    </row>
    <row r="13" spans="3:16" ht="49.5" customHeight="1">
      <c r="C13" s="66" t="s">
        <v>87</v>
      </c>
      <c r="D13" s="67"/>
      <c r="E13" s="67"/>
      <c r="F13" s="16">
        <v>407</v>
      </c>
      <c r="G13" s="16">
        <v>311</v>
      </c>
      <c r="H13" s="131">
        <f>SUM(F13:G13)</f>
        <v>718</v>
      </c>
      <c r="I13" s="11">
        <v>0</v>
      </c>
      <c r="J13" s="16">
        <v>435</v>
      </c>
      <c r="K13" s="16">
        <v>268</v>
      </c>
      <c r="L13" s="16">
        <v>185</v>
      </c>
      <c r="M13" s="16">
        <v>178</v>
      </c>
      <c r="N13" s="16">
        <v>112</v>
      </c>
      <c r="O13" s="131">
        <f>SUM(J13:N13)</f>
        <v>1178</v>
      </c>
      <c r="P13" s="132">
        <f t="shared" si="1"/>
        <v>1896</v>
      </c>
    </row>
    <row r="14" spans="3:16" ht="49.5" customHeight="1">
      <c r="C14" s="141" t="s">
        <v>88</v>
      </c>
      <c r="D14" s="142"/>
      <c r="E14" s="142"/>
      <c r="F14" s="16">
        <v>1656</v>
      </c>
      <c r="G14" s="16">
        <v>989</v>
      </c>
      <c r="H14" s="131">
        <f>SUM(F14:G14)</f>
        <v>2645</v>
      </c>
      <c r="I14" s="11">
        <v>0</v>
      </c>
      <c r="J14" s="16">
        <v>1575</v>
      </c>
      <c r="K14" s="16">
        <v>792</v>
      </c>
      <c r="L14" s="16">
        <v>553</v>
      </c>
      <c r="M14" s="16">
        <v>655</v>
      </c>
      <c r="N14" s="16">
        <v>393</v>
      </c>
      <c r="O14" s="131">
        <f>SUM(J14:N14)</f>
        <v>3968</v>
      </c>
      <c r="P14" s="132">
        <f t="shared" si="1"/>
        <v>6613</v>
      </c>
    </row>
    <row r="15" spans="3:16" ht="49.5" customHeight="1">
      <c r="C15" s="66" t="s">
        <v>89</v>
      </c>
      <c r="D15" s="67"/>
      <c r="E15" s="67"/>
      <c r="F15" s="16">
        <v>1643</v>
      </c>
      <c r="G15" s="16">
        <v>1372</v>
      </c>
      <c r="H15" s="131">
        <f>SUM(F15:G15)</f>
        <v>3015</v>
      </c>
      <c r="I15" s="11"/>
      <c r="J15" s="16">
        <v>2446</v>
      </c>
      <c r="K15" s="16">
        <v>1567</v>
      </c>
      <c r="L15" s="16">
        <v>1267</v>
      </c>
      <c r="M15" s="16">
        <v>1599</v>
      </c>
      <c r="N15" s="16">
        <v>946</v>
      </c>
      <c r="O15" s="131">
        <f>SUM(J15:N15)</f>
        <v>7825</v>
      </c>
      <c r="P15" s="132">
        <f t="shared" si="1"/>
        <v>10840</v>
      </c>
    </row>
    <row r="16" spans="3:16" ht="49.5" customHeight="1">
      <c r="C16" s="141" t="s">
        <v>90</v>
      </c>
      <c r="D16" s="142"/>
      <c r="E16" s="142"/>
      <c r="F16" s="16">
        <v>36</v>
      </c>
      <c r="G16" s="16">
        <v>46</v>
      </c>
      <c r="H16" s="131">
        <f>SUM(F16:G16)</f>
        <v>82</v>
      </c>
      <c r="I16" s="11">
        <v>0</v>
      </c>
      <c r="J16" s="16">
        <v>81</v>
      </c>
      <c r="K16" s="16">
        <v>51</v>
      </c>
      <c r="L16" s="16">
        <v>31</v>
      </c>
      <c r="M16" s="16">
        <v>43</v>
      </c>
      <c r="N16" s="16">
        <v>25</v>
      </c>
      <c r="O16" s="131">
        <f>SUM(J16:N16)</f>
        <v>231</v>
      </c>
      <c r="P16" s="132">
        <f t="shared" si="1"/>
        <v>313</v>
      </c>
    </row>
    <row r="17" spans="3:16" ht="49.5" customHeight="1" thickBot="1">
      <c r="C17" s="143" t="s">
        <v>14</v>
      </c>
      <c r="D17" s="144"/>
      <c r="E17" s="144"/>
      <c r="F17" s="68">
        <f>F12+F16</f>
        <v>3742</v>
      </c>
      <c r="G17" s="68">
        <f>G12+G16</f>
        <v>2718</v>
      </c>
      <c r="H17" s="68">
        <f>H12+H16</f>
        <v>6460</v>
      </c>
      <c r="I17" s="69">
        <v>0</v>
      </c>
      <c r="J17" s="68">
        <f aca="true" t="shared" si="2" ref="J17:O17">J12+J16</f>
        <v>4537</v>
      </c>
      <c r="K17" s="68">
        <f t="shared" si="2"/>
        <v>2678</v>
      </c>
      <c r="L17" s="68">
        <f t="shared" si="2"/>
        <v>2036</v>
      </c>
      <c r="M17" s="68">
        <f t="shared" si="2"/>
        <v>2475</v>
      </c>
      <c r="N17" s="68">
        <f t="shared" si="2"/>
        <v>1476</v>
      </c>
      <c r="O17" s="68">
        <f t="shared" si="2"/>
        <v>13202</v>
      </c>
      <c r="P17" s="133">
        <f t="shared" si="1"/>
        <v>19662</v>
      </c>
    </row>
    <row r="18" ht="30" customHeight="1"/>
    <row r="19" spans="3:17" ht="39.75" customHeight="1">
      <c r="C19" s="61" t="s">
        <v>24</v>
      </c>
      <c r="E19" s="62"/>
      <c r="N19" s="78"/>
      <c r="O19" s="60"/>
      <c r="P19" s="79" t="s">
        <v>79</v>
      </c>
      <c r="Q19" s="60"/>
    </row>
    <row r="20" spans="3:17" ht="6.75" customHeight="1" thickBot="1">
      <c r="C20" s="63"/>
      <c r="D20" s="63"/>
      <c r="E20" s="64"/>
      <c r="L20" s="65"/>
      <c r="M20" s="65"/>
      <c r="N20" s="65"/>
      <c r="P20" s="65"/>
      <c r="Q20" s="65"/>
    </row>
    <row r="21" spans="3:17" ht="49.5" customHeight="1">
      <c r="C21" s="147"/>
      <c r="D21" s="148"/>
      <c r="E21" s="148"/>
      <c r="F21" s="145" t="s">
        <v>15</v>
      </c>
      <c r="G21" s="146"/>
      <c r="H21" s="146"/>
      <c r="I21" s="146" t="s">
        <v>16</v>
      </c>
      <c r="J21" s="146"/>
      <c r="K21" s="146"/>
      <c r="L21" s="146"/>
      <c r="M21" s="146"/>
      <c r="N21" s="146"/>
      <c r="O21" s="146"/>
      <c r="P21" s="165" t="s">
        <v>84</v>
      </c>
      <c r="Q21" s="9"/>
    </row>
    <row r="22" spans="3:17" ht="49.5" customHeight="1">
      <c r="C22" s="151"/>
      <c r="D22" s="152"/>
      <c r="E22" s="152"/>
      <c r="F22" s="10" t="s">
        <v>7</v>
      </c>
      <c r="G22" s="10" t="s">
        <v>8</v>
      </c>
      <c r="H22" s="12" t="s">
        <v>9</v>
      </c>
      <c r="I22" s="13" t="s">
        <v>29</v>
      </c>
      <c r="J22" s="10" t="s">
        <v>1</v>
      </c>
      <c r="K22" s="14" t="s">
        <v>2</v>
      </c>
      <c r="L22" s="14" t="s">
        <v>3</v>
      </c>
      <c r="M22" s="14" t="s">
        <v>4</v>
      </c>
      <c r="N22" s="14" t="s">
        <v>5</v>
      </c>
      <c r="O22" s="15" t="s">
        <v>9</v>
      </c>
      <c r="P22" s="166"/>
      <c r="Q22" s="9"/>
    </row>
    <row r="23" spans="3:17" ht="49.5" customHeight="1">
      <c r="C23" s="66" t="s">
        <v>12</v>
      </c>
      <c r="D23" s="10"/>
      <c r="E23" s="10"/>
      <c r="F23" s="16">
        <v>998</v>
      </c>
      <c r="G23" s="16">
        <v>1210</v>
      </c>
      <c r="H23" s="131">
        <f>SUM(F23:G23)</f>
        <v>2208</v>
      </c>
      <c r="I23" s="17">
        <v>0</v>
      </c>
      <c r="J23" s="16">
        <v>3333</v>
      </c>
      <c r="K23" s="16">
        <v>2015</v>
      </c>
      <c r="L23" s="16">
        <v>1122</v>
      </c>
      <c r="M23" s="16">
        <v>779</v>
      </c>
      <c r="N23" s="16">
        <v>363</v>
      </c>
      <c r="O23" s="131">
        <f>SUM(I23:N23)</f>
        <v>7612</v>
      </c>
      <c r="P23" s="132">
        <f>H23+O23</f>
        <v>9820</v>
      </c>
      <c r="Q23" s="9"/>
    </row>
    <row r="24" spans="3:16" ht="49.5" customHeight="1">
      <c r="C24" s="141" t="s">
        <v>13</v>
      </c>
      <c r="D24" s="142"/>
      <c r="E24" s="142"/>
      <c r="F24" s="16">
        <v>11</v>
      </c>
      <c r="G24" s="16">
        <v>22</v>
      </c>
      <c r="H24" s="131">
        <f>SUM(F24:G24)</f>
        <v>33</v>
      </c>
      <c r="I24" s="17">
        <v>0</v>
      </c>
      <c r="J24" s="16">
        <v>59</v>
      </c>
      <c r="K24" s="16">
        <v>35</v>
      </c>
      <c r="L24" s="16">
        <v>17</v>
      </c>
      <c r="M24" s="16">
        <v>23</v>
      </c>
      <c r="N24" s="16">
        <v>9</v>
      </c>
      <c r="O24" s="131">
        <f>SUM(I24:N24)</f>
        <v>143</v>
      </c>
      <c r="P24" s="132">
        <f>H24+O24</f>
        <v>176</v>
      </c>
    </row>
    <row r="25" spans="3:16" ht="49.5" customHeight="1" thickBot="1">
      <c r="C25" s="143" t="s">
        <v>14</v>
      </c>
      <c r="D25" s="144"/>
      <c r="E25" s="144"/>
      <c r="F25" s="68">
        <f>SUM(F23:F24)</f>
        <v>1009</v>
      </c>
      <c r="G25" s="68">
        <f>SUM(G23:G24)</f>
        <v>1232</v>
      </c>
      <c r="H25" s="134">
        <f>SUM(F25:G25)</f>
        <v>2241</v>
      </c>
      <c r="I25" s="70">
        <f>SUM(I23:I24)</f>
        <v>0</v>
      </c>
      <c r="J25" s="68">
        <f aca="true" t="shared" si="3" ref="J25:O25">SUM(J23:J24)</f>
        <v>3392</v>
      </c>
      <c r="K25" s="68">
        <f t="shared" si="3"/>
        <v>2050</v>
      </c>
      <c r="L25" s="68">
        <f t="shared" si="3"/>
        <v>1139</v>
      </c>
      <c r="M25" s="68">
        <f t="shared" si="3"/>
        <v>802</v>
      </c>
      <c r="N25" s="68">
        <f t="shared" si="3"/>
        <v>372</v>
      </c>
      <c r="O25" s="134">
        <f t="shared" si="3"/>
        <v>7755</v>
      </c>
      <c r="P25" s="133">
        <f>H25+O25</f>
        <v>9996</v>
      </c>
    </row>
    <row r="26" ht="30" customHeight="1"/>
    <row r="27" spans="3:17" ht="39.75" customHeight="1">
      <c r="C27" s="61" t="s">
        <v>25</v>
      </c>
      <c r="E27" s="62"/>
      <c r="N27" s="60"/>
      <c r="O27" s="60"/>
      <c r="P27" s="79" t="s">
        <v>79</v>
      </c>
      <c r="Q27" s="60"/>
    </row>
    <row r="28" spans="3:17" ht="6.75" customHeight="1" thickBot="1">
      <c r="C28" s="63"/>
      <c r="D28" s="63"/>
      <c r="E28" s="64"/>
      <c r="L28" s="65"/>
      <c r="M28" s="65"/>
      <c r="N28" s="65"/>
      <c r="P28" s="65"/>
      <c r="Q28" s="65"/>
    </row>
    <row r="29" spans="3:17" ht="49.5" customHeight="1">
      <c r="C29" s="147"/>
      <c r="D29" s="148"/>
      <c r="E29" s="148"/>
      <c r="F29" s="145" t="s">
        <v>15</v>
      </c>
      <c r="G29" s="146"/>
      <c r="H29" s="146"/>
      <c r="I29" s="146" t="s">
        <v>16</v>
      </c>
      <c r="J29" s="146"/>
      <c r="K29" s="146"/>
      <c r="L29" s="146"/>
      <c r="M29" s="146"/>
      <c r="N29" s="146"/>
      <c r="O29" s="146"/>
      <c r="P29" s="165" t="s">
        <v>84</v>
      </c>
      <c r="Q29" s="9"/>
    </row>
    <row r="30" spans="3:17" ht="49.5" customHeight="1">
      <c r="C30" s="151"/>
      <c r="D30" s="152"/>
      <c r="E30" s="152"/>
      <c r="F30" s="10" t="s">
        <v>7</v>
      </c>
      <c r="G30" s="10" t="s">
        <v>8</v>
      </c>
      <c r="H30" s="12" t="s">
        <v>9</v>
      </c>
      <c r="I30" s="13" t="s">
        <v>29</v>
      </c>
      <c r="J30" s="10" t="s">
        <v>1</v>
      </c>
      <c r="K30" s="14" t="s">
        <v>2</v>
      </c>
      <c r="L30" s="14" t="s">
        <v>3</v>
      </c>
      <c r="M30" s="14" t="s">
        <v>4</v>
      </c>
      <c r="N30" s="14" t="s">
        <v>5</v>
      </c>
      <c r="O30" s="15" t="s">
        <v>9</v>
      </c>
      <c r="P30" s="166"/>
      <c r="Q30" s="9"/>
    </row>
    <row r="31" spans="3:17" ht="49.5" customHeight="1">
      <c r="C31" s="66" t="s">
        <v>12</v>
      </c>
      <c r="D31" s="10"/>
      <c r="E31" s="10"/>
      <c r="F31" s="16">
        <v>18</v>
      </c>
      <c r="G31" s="16">
        <v>17</v>
      </c>
      <c r="H31" s="131">
        <f>SUM(F31:G31)</f>
        <v>35</v>
      </c>
      <c r="I31" s="17">
        <v>0</v>
      </c>
      <c r="J31" s="16">
        <v>1045</v>
      </c>
      <c r="K31" s="16">
        <v>702</v>
      </c>
      <c r="L31" s="16">
        <v>519</v>
      </c>
      <c r="M31" s="16">
        <v>505</v>
      </c>
      <c r="N31" s="16">
        <v>318</v>
      </c>
      <c r="O31" s="131">
        <f>SUM(I31:N31)</f>
        <v>3089</v>
      </c>
      <c r="P31" s="132">
        <f>H31+O31</f>
        <v>3124</v>
      </c>
      <c r="Q31" s="9"/>
    </row>
    <row r="32" spans="3:16" ht="49.5" customHeight="1">
      <c r="C32" s="141" t="s">
        <v>13</v>
      </c>
      <c r="D32" s="142"/>
      <c r="E32" s="142"/>
      <c r="F32" s="16">
        <v>0</v>
      </c>
      <c r="G32" s="16">
        <v>0</v>
      </c>
      <c r="H32" s="131">
        <f>SUM(F32:G32)</f>
        <v>0</v>
      </c>
      <c r="I32" s="17">
        <v>0</v>
      </c>
      <c r="J32" s="16">
        <v>6</v>
      </c>
      <c r="K32" s="16">
        <v>8</v>
      </c>
      <c r="L32" s="16">
        <v>6</v>
      </c>
      <c r="M32" s="16">
        <v>3</v>
      </c>
      <c r="N32" s="16">
        <v>3</v>
      </c>
      <c r="O32" s="131">
        <f>SUM(I32:N32)</f>
        <v>26</v>
      </c>
      <c r="P32" s="132">
        <f>H32+O32</f>
        <v>26</v>
      </c>
    </row>
    <row r="33" spans="3:16" ht="49.5" customHeight="1" thickBot="1">
      <c r="C33" s="143" t="s">
        <v>14</v>
      </c>
      <c r="D33" s="144"/>
      <c r="E33" s="144"/>
      <c r="F33" s="68">
        <f>SUM(F31:F32)</f>
        <v>18</v>
      </c>
      <c r="G33" s="68">
        <f>SUM(G31:G32)</f>
        <v>17</v>
      </c>
      <c r="H33" s="134">
        <f>SUM(F33:G33)</f>
        <v>35</v>
      </c>
      <c r="I33" s="70">
        <f aca="true" t="shared" si="4" ref="I33:N33">SUM(I31:I32)</f>
        <v>0</v>
      </c>
      <c r="J33" s="68">
        <f t="shared" si="4"/>
        <v>1051</v>
      </c>
      <c r="K33" s="68">
        <f t="shared" si="4"/>
        <v>710</v>
      </c>
      <c r="L33" s="68">
        <f t="shared" si="4"/>
        <v>525</v>
      </c>
      <c r="M33" s="68">
        <f t="shared" si="4"/>
        <v>508</v>
      </c>
      <c r="N33" s="68">
        <f t="shared" si="4"/>
        <v>321</v>
      </c>
      <c r="O33" s="134">
        <f>SUM(I33:N33)</f>
        <v>3115</v>
      </c>
      <c r="P33" s="133">
        <f>H33+O33</f>
        <v>3150</v>
      </c>
    </row>
    <row r="34" ht="30" customHeight="1"/>
    <row r="35" spans="3:17" ht="39.75" customHeight="1">
      <c r="C35" s="61" t="s">
        <v>26</v>
      </c>
      <c r="E35" s="62"/>
      <c r="N35" s="60"/>
      <c r="O35" s="79" t="s">
        <v>79</v>
      </c>
      <c r="P35" s="60"/>
      <c r="Q35" s="60"/>
    </row>
    <row r="36" spans="3:17" ht="6.75" customHeight="1" thickBot="1">
      <c r="C36" s="63"/>
      <c r="D36" s="63"/>
      <c r="E36" s="64"/>
      <c r="L36" s="65"/>
      <c r="M36" s="65"/>
      <c r="N36" s="65"/>
      <c r="P36" s="65"/>
      <c r="Q36" s="65"/>
    </row>
    <row r="37" spans="3:17" ht="49.5" customHeight="1">
      <c r="C37" s="147"/>
      <c r="D37" s="148"/>
      <c r="E37" s="148"/>
      <c r="F37" s="145" t="s">
        <v>15</v>
      </c>
      <c r="G37" s="146"/>
      <c r="H37" s="146"/>
      <c r="I37" s="146" t="s">
        <v>16</v>
      </c>
      <c r="J37" s="146"/>
      <c r="K37" s="146"/>
      <c r="L37" s="146"/>
      <c r="M37" s="146"/>
      <c r="N37" s="164"/>
      <c r="O37" s="162" t="s">
        <v>84</v>
      </c>
      <c r="P37" s="9"/>
      <c r="Q37" s="9"/>
    </row>
    <row r="38" spans="3:17" ht="49.5" customHeight="1" thickBot="1">
      <c r="C38" s="149"/>
      <c r="D38" s="150"/>
      <c r="E38" s="150"/>
      <c r="F38" s="18" t="s">
        <v>7</v>
      </c>
      <c r="G38" s="18" t="s">
        <v>8</v>
      </c>
      <c r="H38" s="19" t="s">
        <v>9</v>
      </c>
      <c r="I38" s="20" t="s">
        <v>1</v>
      </c>
      <c r="J38" s="18" t="s">
        <v>2</v>
      </c>
      <c r="K38" s="21" t="s">
        <v>3</v>
      </c>
      <c r="L38" s="21" t="s">
        <v>4</v>
      </c>
      <c r="M38" s="21" t="s">
        <v>5</v>
      </c>
      <c r="N38" s="22" t="s">
        <v>11</v>
      </c>
      <c r="O38" s="163"/>
      <c r="P38" s="9"/>
      <c r="Q38" s="9"/>
    </row>
    <row r="39" spans="3:17" ht="49.5" customHeight="1">
      <c r="C39" s="71" t="s">
        <v>17</v>
      </c>
      <c r="D39" s="3"/>
      <c r="E39" s="3"/>
      <c r="F39" s="135">
        <f>SUM(F40:F41)</f>
        <v>0</v>
      </c>
      <c r="G39" s="135">
        <f>SUM(G40:G41)</f>
        <v>0</v>
      </c>
      <c r="H39" s="136">
        <f aca="true" t="shared" si="5" ref="H39:H51">SUM(F39:G39)</f>
        <v>0</v>
      </c>
      <c r="I39" s="137">
        <f>SUM(I40:I41)</f>
        <v>7</v>
      </c>
      <c r="J39" s="135">
        <f>SUM(J40:J41)</f>
        <v>10</v>
      </c>
      <c r="K39" s="135">
        <f>SUM(K40:K41)</f>
        <v>214</v>
      </c>
      <c r="L39" s="135">
        <f>SUM(L40:L41)</f>
        <v>519</v>
      </c>
      <c r="M39" s="135">
        <f>SUM(M40:M41)</f>
        <v>352</v>
      </c>
      <c r="N39" s="136">
        <f aca="true" t="shared" si="6" ref="N39:N46">SUM(I39:M39)</f>
        <v>1102</v>
      </c>
      <c r="O39" s="138">
        <f>H39+N39</f>
        <v>1102</v>
      </c>
      <c r="P39" s="9"/>
      <c r="Q39" s="9"/>
    </row>
    <row r="40" spans="3:15" ht="49.5" customHeight="1">
      <c r="C40" s="141" t="s">
        <v>12</v>
      </c>
      <c r="D40" s="142"/>
      <c r="E40" s="142"/>
      <c r="F40" s="16">
        <v>0</v>
      </c>
      <c r="G40" s="16">
        <v>0</v>
      </c>
      <c r="H40" s="131">
        <f t="shared" si="5"/>
        <v>0</v>
      </c>
      <c r="I40" s="17">
        <v>7</v>
      </c>
      <c r="J40" s="16">
        <v>10</v>
      </c>
      <c r="K40" s="16">
        <v>212</v>
      </c>
      <c r="L40" s="16">
        <v>518</v>
      </c>
      <c r="M40" s="16">
        <v>351</v>
      </c>
      <c r="N40" s="131">
        <f>SUM(I40:M40)</f>
        <v>1098</v>
      </c>
      <c r="O40" s="132">
        <f aca="true" t="shared" si="7" ref="O40:O50">H40+N40</f>
        <v>1098</v>
      </c>
    </row>
    <row r="41" spans="3:15" ht="49.5" customHeight="1" thickBot="1">
      <c r="C41" s="143" t="s">
        <v>13</v>
      </c>
      <c r="D41" s="144"/>
      <c r="E41" s="144"/>
      <c r="F41" s="68">
        <v>0</v>
      </c>
      <c r="G41" s="68">
        <v>0</v>
      </c>
      <c r="H41" s="134">
        <f t="shared" si="5"/>
        <v>0</v>
      </c>
      <c r="I41" s="70">
        <v>0</v>
      </c>
      <c r="J41" s="68">
        <v>0</v>
      </c>
      <c r="K41" s="68">
        <v>2</v>
      </c>
      <c r="L41" s="68">
        <v>1</v>
      </c>
      <c r="M41" s="68">
        <v>1</v>
      </c>
      <c r="N41" s="134">
        <f t="shared" si="6"/>
        <v>4</v>
      </c>
      <c r="O41" s="133">
        <f t="shared" si="7"/>
        <v>4</v>
      </c>
    </row>
    <row r="42" spans="3:15" ht="49.5" customHeight="1">
      <c r="C42" s="155" t="s">
        <v>30</v>
      </c>
      <c r="D42" s="156"/>
      <c r="E42" s="156"/>
      <c r="F42" s="135">
        <f>SUM(F43:F44)</f>
        <v>0</v>
      </c>
      <c r="G42" s="135">
        <f>SUM(G43:G44)</f>
        <v>0</v>
      </c>
      <c r="H42" s="136">
        <f t="shared" si="5"/>
        <v>0</v>
      </c>
      <c r="I42" s="137">
        <f>SUM(I43:I44)</f>
        <v>150</v>
      </c>
      <c r="J42" s="135">
        <f>SUM(J43:J44)</f>
        <v>161</v>
      </c>
      <c r="K42" s="135">
        <f>SUM(K43:K44)</f>
        <v>163</v>
      </c>
      <c r="L42" s="135">
        <f>SUM(L43:L44)</f>
        <v>185</v>
      </c>
      <c r="M42" s="135">
        <f>SUM(M43:M44)</f>
        <v>113</v>
      </c>
      <c r="N42" s="131">
        <f t="shared" si="6"/>
        <v>772</v>
      </c>
      <c r="O42" s="138">
        <f t="shared" si="7"/>
        <v>772</v>
      </c>
    </row>
    <row r="43" spans="3:15" ht="49.5" customHeight="1">
      <c r="C43" s="141" t="s">
        <v>12</v>
      </c>
      <c r="D43" s="142"/>
      <c r="E43" s="142"/>
      <c r="F43" s="16">
        <v>0</v>
      </c>
      <c r="G43" s="16">
        <v>0</v>
      </c>
      <c r="H43" s="131">
        <f t="shared" si="5"/>
        <v>0</v>
      </c>
      <c r="I43" s="17">
        <v>148</v>
      </c>
      <c r="J43" s="16">
        <v>160</v>
      </c>
      <c r="K43" s="16">
        <v>160</v>
      </c>
      <c r="L43" s="16">
        <v>181</v>
      </c>
      <c r="M43" s="16">
        <v>110</v>
      </c>
      <c r="N43" s="131">
        <f t="shared" si="6"/>
        <v>759</v>
      </c>
      <c r="O43" s="132">
        <f t="shared" si="7"/>
        <v>759</v>
      </c>
    </row>
    <row r="44" spans="3:15" ht="49.5" customHeight="1" thickBot="1">
      <c r="C44" s="143" t="s">
        <v>13</v>
      </c>
      <c r="D44" s="144"/>
      <c r="E44" s="144"/>
      <c r="F44" s="68">
        <v>0</v>
      </c>
      <c r="G44" s="68">
        <v>0</v>
      </c>
      <c r="H44" s="134">
        <f t="shared" si="5"/>
        <v>0</v>
      </c>
      <c r="I44" s="70">
        <v>2</v>
      </c>
      <c r="J44" s="68">
        <v>1</v>
      </c>
      <c r="K44" s="68">
        <v>3</v>
      </c>
      <c r="L44" s="68">
        <v>4</v>
      </c>
      <c r="M44" s="68">
        <v>3</v>
      </c>
      <c r="N44" s="134">
        <v>13</v>
      </c>
      <c r="O44" s="133">
        <f t="shared" si="7"/>
        <v>13</v>
      </c>
    </row>
    <row r="45" spans="3:15" ht="49.5" customHeight="1">
      <c r="C45" s="155" t="s">
        <v>18</v>
      </c>
      <c r="D45" s="156"/>
      <c r="E45" s="156"/>
      <c r="F45" s="135">
        <f>SUM(F46:F47)</f>
        <v>0</v>
      </c>
      <c r="G45" s="135">
        <f>SUM(G46:G47)</f>
        <v>0</v>
      </c>
      <c r="H45" s="136">
        <f t="shared" si="5"/>
        <v>0</v>
      </c>
      <c r="I45" s="137">
        <f>SUM(I46:I47)</f>
        <v>4</v>
      </c>
      <c r="J45" s="135">
        <f>SUM(J46:J47)</f>
        <v>6</v>
      </c>
      <c r="K45" s="135">
        <f>SUM(K46:K47)</f>
        <v>27</v>
      </c>
      <c r="L45" s="135">
        <f>SUM(L46:L47)</f>
        <v>100</v>
      </c>
      <c r="M45" s="135">
        <f>SUM(M46:M47)</f>
        <v>58</v>
      </c>
      <c r="N45" s="136">
        <f>SUM(I45:M45)</f>
        <v>195</v>
      </c>
      <c r="O45" s="138">
        <f t="shared" si="7"/>
        <v>195</v>
      </c>
    </row>
    <row r="46" spans="3:15" ht="49.5" customHeight="1">
      <c r="C46" s="141" t="s">
        <v>12</v>
      </c>
      <c r="D46" s="142"/>
      <c r="E46" s="142"/>
      <c r="F46" s="16">
        <v>0</v>
      </c>
      <c r="G46" s="16">
        <v>0</v>
      </c>
      <c r="H46" s="131">
        <f t="shared" si="5"/>
        <v>0</v>
      </c>
      <c r="I46" s="17">
        <v>4</v>
      </c>
      <c r="J46" s="16">
        <v>6</v>
      </c>
      <c r="K46" s="16">
        <v>27</v>
      </c>
      <c r="L46" s="16">
        <v>99</v>
      </c>
      <c r="M46" s="16">
        <v>58</v>
      </c>
      <c r="N46" s="131">
        <f t="shared" si="6"/>
        <v>194</v>
      </c>
      <c r="O46" s="132">
        <f>H46+N46</f>
        <v>194</v>
      </c>
    </row>
    <row r="47" spans="3:15" ht="49.5" customHeight="1" thickBot="1">
      <c r="C47" s="143" t="s">
        <v>13</v>
      </c>
      <c r="D47" s="144"/>
      <c r="E47" s="144"/>
      <c r="F47" s="68">
        <v>0</v>
      </c>
      <c r="G47" s="68">
        <v>0</v>
      </c>
      <c r="H47" s="134">
        <f t="shared" si="5"/>
        <v>0</v>
      </c>
      <c r="I47" s="70">
        <v>0</v>
      </c>
      <c r="J47" s="68">
        <v>0</v>
      </c>
      <c r="K47" s="68">
        <v>0</v>
      </c>
      <c r="L47" s="68">
        <v>1</v>
      </c>
      <c r="M47" s="68">
        <v>0</v>
      </c>
      <c r="N47" s="134">
        <v>1</v>
      </c>
      <c r="O47" s="133">
        <f t="shared" si="7"/>
        <v>1</v>
      </c>
    </row>
    <row r="48" spans="3:15" ht="49.5" customHeight="1">
      <c r="C48" s="155" t="s">
        <v>76</v>
      </c>
      <c r="D48" s="156"/>
      <c r="E48" s="156"/>
      <c r="F48" s="135">
        <f>SUM(F49:F50)</f>
        <v>0</v>
      </c>
      <c r="G48" s="135">
        <f>SUM(G49:G50)</f>
        <v>0</v>
      </c>
      <c r="H48" s="136">
        <f>SUM(F48:G48)</f>
        <v>0</v>
      </c>
      <c r="I48" s="137">
        <f>SUM(I49:I50)</f>
        <v>9</v>
      </c>
      <c r="J48" s="135">
        <f>SUM(J49:J50)</f>
        <v>14</v>
      </c>
      <c r="K48" s="135">
        <f>SUM(K49:K50)</f>
        <v>17</v>
      </c>
      <c r="L48" s="135">
        <f>SUM(L49:L50)</f>
        <v>97</v>
      </c>
      <c r="M48" s="135">
        <f>SUM(M49:M50)</f>
        <v>53</v>
      </c>
      <c r="N48" s="136">
        <f>SUM(I48:M48)</f>
        <v>190</v>
      </c>
      <c r="O48" s="138">
        <f>H48+N48</f>
        <v>190</v>
      </c>
    </row>
    <row r="49" spans="3:15" ht="49.5" customHeight="1">
      <c r="C49" s="141" t="s">
        <v>12</v>
      </c>
      <c r="D49" s="142"/>
      <c r="E49" s="142"/>
      <c r="F49" s="16">
        <v>0</v>
      </c>
      <c r="G49" s="16">
        <v>0</v>
      </c>
      <c r="H49" s="131">
        <f t="shared" si="5"/>
        <v>0</v>
      </c>
      <c r="I49" s="17">
        <v>9</v>
      </c>
      <c r="J49" s="16">
        <v>14</v>
      </c>
      <c r="K49" s="16">
        <v>17</v>
      </c>
      <c r="L49" s="16">
        <v>96</v>
      </c>
      <c r="M49" s="16">
        <v>52</v>
      </c>
      <c r="N49" s="131">
        <f>SUM(I49:M49)</f>
        <v>188</v>
      </c>
      <c r="O49" s="132">
        <f t="shared" si="7"/>
        <v>188</v>
      </c>
    </row>
    <row r="50" spans="3:15" ht="49.5" customHeight="1" thickBot="1">
      <c r="C50" s="143" t="s">
        <v>13</v>
      </c>
      <c r="D50" s="144"/>
      <c r="E50" s="144"/>
      <c r="F50" s="68">
        <v>0</v>
      </c>
      <c r="G50" s="68">
        <v>0</v>
      </c>
      <c r="H50" s="134">
        <f t="shared" si="5"/>
        <v>0</v>
      </c>
      <c r="I50" s="70">
        <v>0</v>
      </c>
      <c r="J50" s="68">
        <v>0</v>
      </c>
      <c r="K50" s="68">
        <v>0</v>
      </c>
      <c r="L50" s="68">
        <v>1</v>
      </c>
      <c r="M50" s="68">
        <v>1</v>
      </c>
      <c r="N50" s="134">
        <v>2</v>
      </c>
      <c r="O50" s="133">
        <f t="shared" si="7"/>
        <v>2</v>
      </c>
    </row>
    <row r="51" spans="3:15" ht="49.5" customHeight="1" thickBot="1">
      <c r="C51" s="153" t="s">
        <v>14</v>
      </c>
      <c r="D51" s="154"/>
      <c r="E51" s="154"/>
      <c r="F51" s="72">
        <v>0</v>
      </c>
      <c r="G51" s="72">
        <v>0</v>
      </c>
      <c r="H51" s="73">
        <f t="shared" si="5"/>
        <v>0</v>
      </c>
      <c r="I51" s="74">
        <v>169</v>
      </c>
      <c r="J51" s="72">
        <v>190</v>
      </c>
      <c r="K51" s="72">
        <v>419</v>
      </c>
      <c r="L51" s="72">
        <v>893</v>
      </c>
      <c r="M51" s="72">
        <v>574</v>
      </c>
      <c r="N51" s="73">
        <f>SUM(I51:M51)</f>
        <v>2245</v>
      </c>
      <c r="O51" s="100">
        <f>H51+N51</f>
        <v>2245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="60" zoomScaleNormal="60" zoomScalePageLayoutView="0" workbookViewId="0" topLeftCell="A1">
      <selection activeCell="A1" sqref="A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35" customWidth="1"/>
    <col min="17" max="17" width="4.25390625" style="35" customWidth="1"/>
    <col min="18" max="16384" width="0" style="35" hidden="1" customWidth="1"/>
  </cols>
  <sheetData>
    <row r="1" spans="1:15" ht="39.75" customHeight="1">
      <c r="A1" s="35"/>
      <c r="B1" s="35"/>
      <c r="C1" s="35"/>
      <c r="D1" s="54"/>
      <c r="E1" s="55"/>
      <c r="G1" s="180" t="s">
        <v>21</v>
      </c>
      <c r="H1" s="180"/>
      <c r="I1" s="180"/>
      <c r="J1" s="180"/>
      <c r="K1" s="180"/>
      <c r="L1" s="180"/>
      <c r="M1" s="180"/>
      <c r="N1" s="84"/>
      <c r="O1" s="56"/>
    </row>
    <row r="2" spans="1:16" ht="30" customHeight="1">
      <c r="A2" s="35"/>
      <c r="B2" s="35"/>
      <c r="C2" s="35"/>
      <c r="D2" s="35"/>
      <c r="E2" s="57"/>
      <c r="G2" s="168" t="s">
        <v>91</v>
      </c>
      <c r="H2" s="168"/>
      <c r="I2" s="168"/>
      <c r="J2" s="168"/>
      <c r="K2" s="168"/>
      <c r="L2" s="168"/>
      <c r="M2" s="168"/>
      <c r="N2" s="85"/>
      <c r="O2" s="161">
        <v>41086</v>
      </c>
      <c r="P2" s="161"/>
    </row>
    <row r="3" spans="1:17" ht="24.75" customHeight="1">
      <c r="A3" s="35"/>
      <c r="B3" s="35"/>
      <c r="C3" s="35"/>
      <c r="D3" s="35"/>
      <c r="E3" s="88"/>
      <c r="F3" s="86"/>
      <c r="N3" s="87"/>
      <c r="O3" s="161"/>
      <c r="P3" s="161"/>
      <c r="Q3" s="60"/>
    </row>
    <row r="4" spans="1:17" ht="24.75" customHeight="1">
      <c r="A4" s="35"/>
      <c r="B4" s="35"/>
      <c r="C4" s="98"/>
      <c r="D4" s="35"/>
      <c r="E4" s="35"/>
      <c r="N4" s="88"/>
      <c r="O4" s="161" t="s">
        <v>31</v>
      </c>
      <c r="P4" s="161"/>
      <c r="Q4" s="60"/>
    </row>
    <row r="5" spans="1:17" ht="27" customHeight="1">
      <c r="A5" s="35"/>
      <c r="B5" s="35"/>
      <c r="C5" s="98" t="s">
        <v>27</v>
      </c>
      <c r="D5" s="35"/>
      <c r="E5" s="62"/>
      <c r="F5" s="89"/>
      <c r="N5" s="90"/>
      <c r="O5" s="90"/>
      <c r="P5" s="79" t="s">
        <v>79</v>
      </c>
      <c r="Q5" s="60"/>
    </row>
    <row r="6" spans="1:17" ht="9" customHeight="1" thickBot="1">
      <c r="A6" s="35"/>
      <c r="B6" s="35"/>
      <c r="C6" s="99"/>
      <c r="D6" s="99"/>
      <c r="E6" s="99"/>
      <c r="F6" s="91"/>
      <c r="L6" s="65"/>
      <c r="M6" s="65"/>
      <c r="N6" s="92"/>
      <c r="O6" s="92"/>
      <c r="P6" s="92"/>
      <c r="Q6" s="65"/>
    </row>
    <row r="7" spans="1:17" ht="30" customHeight="1" thickBot="1" thickTop="1">
      <c r="A7" s="35"/>
      <c r="B7" s="35"/>
      <c r="C7" s="181" t="s">
        <v>32</v>
      </c>
      <c r="D7" s="182"/>
      <c r="E7" s="182"/>
      <c r="F7" s="185" t="s">
        <v>33</v>
      </c>
      <c r="G7" s="186"/>
      <c r="H7" s="186"/>
      <c r="I7" s="187" t="s">
        <v>34</v>
      </c>
      <c r="J7" s="187"/>
      <c r="K7" s="187"/>
      <c r="L7" s="187"/>
      <c r="M7" s="187"/>
      <c r="N7" s="187"/>
      <c r="O7" s="188"/>
      <c r="P7" s="189" t="s">
        <v>6</v>
      </c>
      <c r="Q7" s="9"/>
    </row>
    <row r="8" spans="1:17" ht="42" customHeight="1" thickBot="1">
      <c r="A8" s="35"/>
      <c r="B8" s="35"/>
      <c r="C8" s="183"/>
      <c r="D8" s="184"/>
      <c r="E8" s="184"/>
      <c r="F8" s="23" t="s">
        <v>7</v>
      </c>
      <c r="G8" s="23" t="s">
        <v>8</v>
      </c>
      <c r="H8" s="24" t="s">
        <v>9</v>
      </c>
      <c r="I8" s="25" t="s">
        <v>35</v>
      </c>
      <c r="J8" s="26" t="s">
        <v>1</v>
      </c>
      <c r="K8" s="26" t="s">
        <v>2</v>
      </c>
      <c r="L8" s="26" t="s">
        <v>3</v>
      </c>
      <c r="M8" s="26" t="s">
        <v>4</v>
      </c>
      <c r="N8" s="26" t="s">
        <v>5</v>
      </c>
      <c r="O8" s="27" t="s">
        <v>9</v>
      </c>
      <c r="P8" s="190"/>
      <c r="Q8" s="9"/>
    </row>
    <row r="9" spans="1:17" ht="30" customHeight="1" thickBot="1">
      <c r="A9" s="35"/>
      <c r="B9" s="35"/>
      <c r="C9" s="95" t="s">
        <v>36</v>
      </c>
      <c r="D9" s="28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9"/>
    </row>
    <row r="10" spans="1:17" ht="30" customHeight="1">
      <c r="A10" s="35"/>
      <c r="B10" s="35"/>
      <c r="C10" s="34" t="s">
        <v>37</v>
      </c>
      <c r="D10" s="31"/>
      <c r="E10" s="32"/>
      <c r="F10" s="107">
        <f>SUM(F11,F17,F20,F25,F29,F30)</f>
        <v>2130</v>
      </c>
      <c r="G10" s="107">
        <f>SUM(G11,G17,G20,G25,G29,G30)</f>
        <v>2764</v>
      </c>
      <c r="H10" s="108">
        <f>SUM(F10:G10)</f>
        <v>4894</v>
      </c>
      <c r="I10" s="109">
        <f aca="true" t="shared" si="0" ref="I10:N10">SUM(I11,I17,I20,I25,I29,I30)</f>
        <v>0</v>
      </c>
      <c r="J10" s="107">
        <f t="shared" si="0"/>
        <v>9119</v>
      </c>
      <c r="K10" s="107">
        <f t="shared" si="0"/>
        <v>6354</v>
      </c>
      <c r="L10" s="107">
        <f t="shared" si="0"/>
        <v>3520</v>
      </c>
      <c r="M10" s="107">
        <f t="shared" si="0"/>
        <v>2563</v>
      </c>
      <c r="N10" s="107">
        <f t="shared" si="0"/>
        <v>1299</v>
      </c>
      <c r="O10" s="108">
        <f>SUM(I10:N10)</f>
        <v>22855</v>
      </c>
      <c r="P10" s="110">
        <f>SUM(O10,H10)</f>
        <v>27749</v>
      </c>
      <c r="Q10" s="9"/>
    </row>
    <row r="11" spans="1:16" ht="30" customHeight="1">
      <c r="A11" s="35"/>
      <c r="B11" s="35"/>
      <c r="C11" s="36"/>
      <c r="D11" s="37" t="s">
        <v>38</v>
      </c>
      <c r="E11" s="38"/>
      <c r="F11" s="111">
        <f>SUM(F12:F16)</f>
        <v>130</v>
      </c>
      <c r="G11" s="111">
        <f>SUM(G12:G16)</f>
        <v>208</v>
      </c>
      <c r="H11" s="112">
        <f aca="true" t="shared" si="1" ref="H11:H74">SUM(F11:G11)</f>
        <v>338</v>
      </c>
      <c r="I11" s="113">
        <f aca="true" t="shared" si="2" ref="I11:N11">SUM(I12:I16)</f>
        <v>0</v>
      </c>
      <c r="J11" s="111">
        <f t="shared" si="2"/>
        <v>2010</v>
      </c>
      <c r="K11" s="111">
        <f t="shared" si="2"/>
        <v>1404</v>
      </c>
      <c r="L11" s="111">
        <f t="shared" si="2"/>
        <v>786</v>
      </c>
      <c r="M11" s="111">
        <f t="shared" si="2"/>
        <v>702</v>
      </c>
      <c r="N11" s="111">
        <f t="shared" si="2"/>
        <v>448</v>
      </c>
      <c r="O11" s="112">
        <f aca="true" t="shared" si="3" ref="O11:O74">SUM(I11:N11)</f>
        <v>5350</v>
      </c>
      <c r="P11" s="114">
        <f aca="true" t="shared" si="4" ref="P11:P74">SUM(O11,H11)</f>
        <v>5688</v>
      </c>
    </row>
    <row r="12" spans="1:16" ht="30" customHeight="1">
      <c r="A12" s="35"/>
      <c r="B12" s="35"/>
      <c r="C12" s="36"/>
      <c r="D12" s="37"/>
      <c r="E12" s="40" t="s">
        <v>39</v>
      </c>
      <c r="F12" s="101">
        <v>0</v>
      </c>
      <c r="G12" s="101">
        <v>0</v>
      </c>
      <c r="H12" s="112">
        <f>SUM(F12:G12)</f>
        <v>0</v>
      </c>
      <c r="I12" s="102">
        <v>0</v>
      </c>
      <c r="J12" s="101">
        <v>1079</v>
      </c>
      <c r="K12" s="101">
        <v>657</v>
      </c>
      <c r="L12" s="101">
        <v>275</v>
      </c>
      <c r="M12" s="101">
        <v>183</v>
      </c>
      <c r="N12" s="101">
        <v>115</v>
      </c>
      <c r="O12" s="112">
        <f t="shared" si="3"/>
        <v>2309</v>
      </c>
      <c r="P12" s="114">
        <f t="shared" si="4"/>
        <v>2309</v>
      </c>
    </row>
    <row r="13" spans="1:16" ht="30" customHeight="1">
      <c r="A13" s="35"/>
      <c r="B13" s="35"/>
      <c r="C13" s="36"/>
      <c r="D13" s="37"/>
      <c r="E13" s="40" t="s">
        <v>40</v>
      </c>
      <c r="F13" s="101">
        <v>0</v>
      </c>
      <c r="G13" s="101">
        <v>0</v>
      </c>
      <c r="H13" s="112">
        <f t="shared" si="1"/>
        <v>0</v>
      </c>
      <c r="I13" s="102">
        <v>0</v>
      </c>
      <c r="J13" s="101">
        <v>1</v>
      </c>
      <c r="K13" s="101">
        <v>6</v>
      </c>
      <c r="L13" s="101">
        <v>4</v>
      </c>
      <c r="M13" s="101">
        <v>39</v>
      </c>
      <c r="N13" s="101">
        <v>36</v>
      </c>
      <c r="O13" s="112">
        <f t="shared" si="3"/>
        <v>86</v>
      </c>
      <c r="P13" s="114">
        <f t="shared" si="4"/>
        <v>86</v>
      </c>
    </row>
    <row r="14" spans="1:16" ht="30" customHeight="1">
      <c r="A14" s="35"/>
      <c r="B14" s="35"/>
      <c r="C14" s="36"/>
      <c r="D14" s="37"/>
      <c r="E14" s="40" t="s">
        <v>41</v>
      </c>
      <c r="F14" s="101">
        <v>51</v>
      </c>
      <c r="G14" s="101">
        <v>86</v>
      </c>
      <c r="H14" s="112">
        <f t="shared" si="1"/>
        <v>137</v>
      </c>
      <c r="I14" s="102">
        <v>0</v>
      </c>
      <c r="J14" s="101">
        <v>239</v>
      </c>
      <c r="K14" s="101">
        <v>158</v>
      </c>
      <c r="L14" s="101">
        <v>99</v>
      </c>
      <c r="M14" s="101">
        <v>124</v>
      </c>
      <c r="N14" s="101">
        <v>79</v>
      </c>
      <c r="O14" s="112">
        <f t="shared" si="3"/>
        <v>699</v>
      </c>
      <c r="P14" s="114">
        <f t="shared" si="4"/>
        <v>836</v>
      </c>
    </row>
    <row r="15" spans="1:16" ht="30" customHeight="1">
      <c r="A15" s="35"/>
      <c r="B15" s="35"/>
      <c r="C15" s="36"/>
      <c r="D15" s="37"/>
      <c r="E15" s="40" t="s">
        <v>42</v>
      </c>
      <c r="F15" s="101">
        <v>34</v>
      </c>
      <c r="G15" s="101">
        <v>55</v>
      </c>
      <c r="H15" s="112">
        <f t="shared" si="1"/>
        <v>89</v>
      </c>
      <c r="I15" s="102">
        <v>0</v>
      </c>
      <c r="J15" s="101">
        <v>156</v>
      </c>
      <c r="K15" s="101">
        <v>122</v>
      </c>
      <c r="L15" s="101">
        <v>79</v>
      </c>
      <c r="M15" s="101">
        <v>76</v>
      </c>
      <c r="N15" s="101">
        <v>33</v>
      </c>
      <c r="O15" s="112">
        <f t="shared" si="3"/>
        <v>466</v>
      </c>
      <c r="P15" s="114">
        <f t="shared" si="4"/>
        <v>555</v>
      </c>
    </row>
    <row r="16" spans="1:16" ht="30" customHeight="1">
      <c r="A16" s="35"/>
      <c r="B16" s="35"/>
      <c r="C16" s="36"/>
      <c r="D16" s="37"/>
      <c r="E16" s="40" t="s">
        <v>43</v>
      </c>
      <c r="F16" s="101">
        <v>45</v>
      </c>
      <c r="G16" s="101">
        <v>67</v>
      </c>
      <c r="H16" s="112">
        <f t="shared" si="1"/>
        <v>112</v>
      </c>
      <c r="I16" s="102">
        <v>0</v>
      </c>
      <c r="J16" s="101">
        <v>535</v>
      </c>
      <c r="K16" s="101">
        <v>461</v>
      </c>
      <c r="L16" s="101">
        <v>329</v>
      </c>
      <c r="M16" s="101">
        <v>280</v>
      </c>
      <c r="N16" s="101">
        <v>185</v>
      </c>
      <c r="O16" s="112">
        <f t="shared" si="3"/>
        <v>1790</v>
      </c>
      <c r="P16" s="114">
        <f t="shared" si="4"/>
        <v>1902</v>
      </c>
    </row>
    <row r="17" spans="1:16" ht="30" customHeight="1">
      <c r="A17" s="35"/>
      <c r="B17" s="35"/>
      <c r="C17" s="36"/>
      <c r="D17" s="41" t="s">
        <v>44</v>
      </c>
      <c r="E17" s="42"/>
      <c r="F17" s="111">
        <f>SUM(F18:F19)</f>
        <v>311</v>
      </c>
      <c r="G17" s="111">
        <f>SUM(G18:G19)</f>
        <v>354</v>
      </c>
      <c r="H17" s="112">
        <f t="shared" si="1"/>
        <v>665</v>
      </c>
      <c r="I17" s="113">
        <f aca="true" t="shared" si="5" ref="I17:N17">SUM(I18:I19)</f>
        <v>0</v>
      </c>
      <c r="J17" s="111">
        <f t="shared" si="5"/>
        <v>2153</v>
      </c>
      <c r="K17" s="111">
        <f t="shared" si="5"/>
        <v>1380</v>
      </c>
      <c r="L17" s="111">
        <f t="shared" si="5"/>
        <v>663</v>
      </c>
      <c r="M17" s="111">
        <f t="shared" si="5"/>
        <v>420</v>
      </c>
      <c r="N17" s="111">
        <f t="shared" si="5"/>
        <v>187</v>
      </c>
      <c r="O17" s="112">
        <f t="shared" si="3"/>
        <v>4803</v>
      </c>
      <c r="P17" s="114">
        <f t="shared" si="4"/>
        <v>5468</v>
      </c>
    </row>
    <row r="18" spans="1:16" ht="30" customHeight="1">
      <c r="A18" s="35"/>
      <c r="B18" s="35"/>
      <c r="C18" s="36"/>
      <c r="D18" s="37"/>
      <c r="E18" s="40" t="s">
        <v>45</v>
      </c>
      <c r="F18" s="101">
        <v>0</v>
      </c>
      <c r="G18" s="101">
        <v>0</v>
      </c>
      <c r="H18" s="112">
        <f t="shared" si="1"/>
        <v>0</v>
      </c>
      <c r="I18" s="102">
        <v>0</v>
      </c>
      <c r="J18" s="101">
        <v>1526</v>
      </c>
      <c r="K18" s="101">
        <v>969</v>
      </c>
      <c r="L18" s="101">
        <v>490</v>
      </c>
      <c r="M18" s="101">
        <v>329</v>
      </c>
      <c r="N18" s="101">
        <v>152</v>
      </c>
      <c r="O18" s="112">
        <f t="shared" si="3"/>
        <v>3466</v>
      </c>
      <c r="P18" s="114">
        <f t="shared" si="4"/>
        <v>3466</v>
      </c>
    </row>
    <row r="19" spans="1:16" ht="30" customHeight="1">
      <c r="A19" s="35"/>
      <c r="B19" s="35"/>
      <c r="C19" s="36"/>
      <c r="D19" s="37"/>
      <c r="E19" s="40" t="s">
        <v>46</v>
      </c>
      <c r="F19" s="101">
        <v>311</v>
      </c>
      <c r="G19" s="101">
        <v>354</v>
      </c>
      <c r="H19" s="112">
        <f t="shared" si="1"/>
        <v>665</v>
      </c>
      <c r="I19" s="102">
        <v>0</v>
      </c>
      <c r="J19" s="101">
        <v>627</v>
      </c>
      <c r="K19" s="101">
        <v>411</v>
      </c>
      <c r="L19" s="101">
        <v>173</v>
      </c>
      <c r="M19" s="101">
        <v>91</v>
      </c>
      <c r="N19" s="101">
        <v>35</v>
      </c>
      <c r="O19" s="112">
        <f t="shared" si="3"/>
        <v>1337</v>
      </c>
      <c r="P19" s="114">
        <f t="shared" si="4"/>
        <v>2002</v>
      </c>
    </row>
    <row r="20" spans="1:16" ht="30" customHeight="1">
      <c r="A20" s="35"/>
      <c r="B20" s="35"/>
      <c r="C20" s="36"/>
      <c r="D20" s="41" t="s">
        <v>47</v>
      </c>
      <c r="E20" s="42"/>
      <c r="F20" s="111">
        <f>SUM(F21:F24)</f>
        <v>7</v>
      </c>
      <c r="G20" s="111">
        <f>SUM(G21:G24)</f>
        <v>20</v>
      </c>
      <c r="H20" s="112">
        <f t="shared" si="1"/>
        <v>27</v>
      </c>
      <c r="I20" s="113">
        <f aca="true" t="shared" si="6" ref="I20:N20">SUM(I21:I24)</f>
        <v>0</v>
      </c>
      <c r="J20" s="111">
        <f t="shared" si="6"/>
        <v>190</v>
      </c>
      <c r="K20" s="111">
        <f t="shared" si="6"/>
        <v>158</v>
      </c>
      <c r="L20" s="111">
        <f t="shared" si="6"/>
        <v>198</v>
      </c>
      <c r="M20" s="111">
        <f t="shared" si="6"/>
        <v>147</v>
      </c>
      <c r="N20" s="111">
        <f t="shared" si="6"/>
        <v>59</v>
      </c>
      <c r="O20" s="112">
        <f t="shared" si="3"/>
        <v>752</v>
      </c>
      <c r="P20" s="114">
        <f t="shared" si="4"/>
        <v>779</v>
      </c>
    </row>
    <row r="21" spans="1:16" ht="30" customHeight="1">
      <c r="A21" s="35"/>
      <c r="B21" s="35"/>
      <c r="C21" s="36"/>
      <c r="D21" s="37"/>
      <c r="E21" s="40" t="s">
        <v>48</v>
      </c>
      <c r="F21" s="101">
        <v>6</v>
      </c>
      <c r="G21" s="101">
        <v>15</v>
      </c>
      <c r="H21" s="112">
        <f t="shared" si="1"/>
        <v>21</v>
      </c>
      <c r="I21" s="102">
        <v>0</v>
      </c>
      <c r="J21" s="101">
        <v>153</v>
      </c>
      <c r="K21" s="101">
        <v>140</v>
      </c>
      <c r="L21" s="101">
        <v>179</v>
      </c>
      <c r="M21" s="101">
        <v>137</v>
      </c>
      <c r="N21" s="101">
        <v>51</v>
      </c>
      <c r="O21" s="112">
        <f t="shared" si="3"/>
        <v>660</v>
      </c>
      <c r="P21" s="114">
        <f t="shared" si="4"/>
        <v>681</v>
      </c>
    </row>
    <row r="22" spans="1:16" ht="30" customHeight="1">
      <c r="A22" s="35"/>
      <c r="B22" s="35"/>
      <c r="C22" s="36"/>
      <c r="D22" s="37"/>
      <c r="E22" s="43" t="s">
        <v>49</v>
      </c>
      <c r="F22" s="101">
        <v>1</v>
      </c>
      <c r="G22" s="101">
        <v>5</v>
      </c>
      <c r="H22" s="112">
        <f t="shared" si="1"/>
        <v>6</v>
      </c>
      <c r="I22" s="102">
        <v>0</v>
      </c>
      <c r="J22" s="101">
        <v>37</v>
      </c>
      <c r="K22" s="101">
        <v>18</v>
      </c>
      <c r="L22" s="101">
        <v>19</v>
      </c>
      <c r="M22" s="101">
        <v>10</v>
      </c>
      <c r="N22" s="101">
        <v>8</v>
      </c>
      <c r="O22" s="112">
        <f t="shared" si="3"/>
        <v>92</v>
      </c>
      <c r="P22" s="114">
        <f t="shared" si="4"/>
        <v>98</v>
      </c>
    </row>
    <row r="23" spans="1:16" ht="30" customHeight="1">
      <c r="A23" s="35"/>
      <c r="B23" s="35"/>
      <c r="C23" s="36"/>
      <c r="D23" s="37"/>
      <c r="E23" s="43" t="s">
        <v>50</v>
      </c>
      <c r="F23" s="101">
        <v>0</v>
      </c>
      <c r="G23" s="101">
        <v>0</v>
      </c>
      <c r="H23" s="112">
        <f t="shared" si="1"/>
        <v>0</v>
      </c>
      <c r="I23" s="102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12">
        <f t="shared" si="3"/>
        <v>0</v>
      </c>
      <c r="P23" s="114">
        <f t="shared" si="4"/>
        <v>0</v>
      </c>
    </row>
    <row r="24" spans="1:16" ht="30" customHeight="1">
      <c r="A24" s="35"/>
      <c r="B24" s="35"/>
      <c r="C24" s="36"/>
      <c r="D24" s="44"/>
      <c r="E24" s="43" t="s">
        <v>77</v>
      </c>
      <c r="F24" s="101">
        <v>0</v>
      </c>
      <c r="G24" s="101">
        <v>0</v>
      </c>
      <c r="H24" s="112">
        <f t="shared" si="1"/>
        <v>0</v>
      </c>
      <c r="I24" s="105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12">
        <f t="shared" si="3"/>
        <v>0</v>
      </c>
      <c r="P24" s="114">
        <f t="shared" si="4"/>
        <v>0</v>
      </c>
    </row>
    <row r="25" spans="1:16" ht="30" customHeight="1">
      <c r="A25" s="35"/>
      <c r="B25" s="35"/>
      <c r="C25" s="36"/>
      <c r="D25" s="41" t="s">
        <v>51</v>
      </c>
      <c r="E25" s="42"/>
      <c r="F25" s="111">
        <f>SUM(F26:F28)</f>
        <v>719</v>
      </c>
      <c r="G25" s="111">
        <f>SUM(G26:G28)</f>
        <v>989</v>
      </c>
      <c r="H25" s="112">
        <f t="shared" si="1"/>
        <v>1708</v>
      </c>
      <c r="I25" s="113">
        <f aca="true" t="shared" si="7" ref="I25:N25">SUM(I26:I28)</f>
        <v>0</v>
      </c>
      <c r="J25" s="111">
        <f>SUM(J26:J28)</f>
        <v>1526</v>
      </c>
      <c r="K25" s="111">
        <f t="shared" si="7"/>
        <v>1452</v>
      </c>
      <c r="L25" s="111">
        <f t="shared" si="7"/>
        <v>800</v>
      </c>
      <c r="M25" s="111">
        <f t="shared" si="7"/>
        <v>557</v>
      </c>
      <c r="N25" s="111">
        <f t="shared" si="7"/>
        <v>276</v>
      </c>
      <c r="O25" s="112">
        <f t="shared" si="3"/>
        <v>4611</v>
      </c>
      <c r="P25" s="114">
        <f t="shared" si="4"/>
        <v>6319</v>
      </c>
    </row>
    <row r="26" spans="1:16" ht="30" customHeight="1">
      <c r="A26" s="35"/>
      <c r="B26" s="35"/>
      <c r="C26" s="36"/>
      <c r="D26" s="37"/>
      <c r="E26" s="43" t="s">
        <v>52</v>
      </c>
      <c r="F26" s="101">
        <v>662</v>
      </c>
      <c r="G26" s="101">
        <v>937</v>
      </c>
      <c r="H26" s="112">
        <f t="shared" si="1"/>
        <v>1599</v>
      </c>
      <c r="I26" s="102">
        <v>0</v>
      </c>
      <c r="J26" s="101">
        <v>1482</v>
      </c>
      <c r="K26" s="101">
        <v>1407</v>
      </c>
      <c r="L26" s="101">
        <v>778</v>
      </c>
      <c r="M26" s="101">
        <v>544</v>
      </c>
      <c r="N26" s="101">
        <v>272</v>
      </c>
      <c r="O26" s="112">
        <f t="shared" si="3"/>
        <v>4483</v>
      </c>
      <c r="P26" s="114">
        <f t="shared" si="4"/>
        <v>6082</v>
      </c>
    </row>
    <row r="27" spans="1:16" ht="30" customHeight="1">
      <c r="A27" s="35"/>
      <c r="B27" s="35"/>
      <c r="C27" s="36"/>
      <c r="D27" s="37"/>
      <c r="E27" s="43" t="s">
        <v>53</v>
      </c>
      <c r="F27" s="101">
        <v>15</v>
      </c>
      <c r="G27" s="101">
        <v>25</v>
      </c>
      <c r="H27" s="112">
        <f t="shared" si="1"/>
        <v>40</v>
      </c>
      <c r="I27" s="102">
        <v>0</v>
      </c>
      <c r="J27" s="101">
        <v>28</v>
      </c>
      <c r="K27" s="101">
        <v>24</v>
      </c>
      <c r="L27" s="101">
        <v>11</v>
      </c>
      <c r="M27" s="101">
        <v>6</v>
      </c>
      <c r="N27" s="101">
        <v>2</v>
      </c>
      <c r="O27" s="112">
        <f t="shared" si="3"/>
        <v>71</v>
      </c>
      <c r="P27" s="114">
        <f t="shared" si="4"/>
        <v>111</v>
      </c>
    </row>
    <row r="28" spans="1:16" ht="30" customHeight="1">
      <c r="A28" s="35"/>
      <c r="B28" s="35"/>
      <c r="C28" s="36"/>
      <c r="D28" s="37"/>
      <c r="E28" s="43" t="s">
        <v>54</v>
      </c>
      <c r="F28" s="101">
        <v>42</v>
      </c>
      <c r="G28" s="101">
        <v>27</v>
      </c>
      <c r="H28" s="112">
        <f t="shared" si="1"/>
        <v>69</v>
      </c>
      <c r="I28" s="102">
        <v>0</v>
      </c>
      <c r="J28" s="101">
        <v>16</v>
      </c>
      <c r="K28" s="101">
        <v>21</v>
      </c>
      <c r="L28" s="101">
        <v>11</v>
      </c>
      <c r="M28" s="101">
        <v>7</v>
      </c>
      <c r="N28" s="101">
        <v>2</v>
      </c>
      <c r="O28" s="112">
        <f t="shared" si="3"/>
        <v>57</v>
      </c>
      <c r="P28" s="114">
        <f t="shared" si="4"/>
        <v>126</v>
      </c>
    </row>
    <row r="29" spans="1:16" ht="30" customHeight="1">
      <c r="A29" s="35"/>
      <c r="B29" s="35"/>
      <c r="C29" s="36"/>
      <c r="D29" s="45" t="s">
        <v>55</v>
      </c>
      <c r="E29" s="46"/>
      <c r="F29" s="101">
        <v>18</v>
      </c>
      <c r="G29" s="101">
        <v>15</v>
      </c>
      <c r="H29" s="112">
        <f t="shared" si="1"/>
        <v>33</v>
      </c>
      <c r="I29" s="102">
        <v>0</v>
      </c>
      <c r="J29" s="101">
        <v>92</v>
      </c>
      <c r="K29" s="101">
        <v>57</v>
      </c>
      <c r="L29" s="101">
        <v>56</v>
      </c>
      <c r="M29" s="101">
        <v>53</v>
      </c>
      <c r="N29" s="101">
        <v>25</v>
      </c>
      <c r="O29" s="112">
        <f t="shared" si="3"/>
        <v>283</v>
      </c>
      <c r="P29" s="114">
        <f t="shared" si="4"/>
        <v>316</v>
      </c>
    </row>
    <row r="30" spans="1:16" ht="30" customHeight="1" thickBot="1">
      <c r="A30" s="35"/>
      <c r="B30" s="35"/>
      <c r="C30" s="47"/>
      <c r="D30" s="48" t="s">
        <v>56</v>
      </c>
      <c r="E30" s="49"/>
      <c r="F30" s="115">
        <v>945</v>
      </c>
      <c r="G30" s="115">
        <v>1178</v>
      </c>
      <c r="H30" s="116">
        <f t="shared" si="1"/>
        <v>2123</v>
      </c>
      <c r="I30" s="117">
        <v>0</v>
      </c>
      <c r="J30" s="115">
        <v>3148</v>
      </c>
      <c r="K30" s="115">
        <v>1903</v>
      </c>
      <c r="L30" s="115">
        <v>1017</v>
      </c>
      <c r="M30" s="115">
        <v>684</v>
      </c>
      <c r="N30" s="115">
        <v>304</v>
      </c>
      <c r="O30" s="116">
        <f t="shared" si="3"/>
        <v>7056</v>
      </c>
      <c r="P30" s="118">
        <f t="shared" si="4"/>
        <v>9179</v>
      </c>
    </row>
    <row r="31" spans="1:16" ht="30" customHeight="1">
      <c r="A31" s="35"/>
      <c r="B31" s="35"/>
      <c r="C31" s="34" t="s">
        <v>57</v>
      </c>
      <c r="D31" s="50"/>
      <c r="E31" s="51"/>
      <c r="F31" s="107">
        <f>SUM(F32:F40)</f>
        <v>18</v>
      </c>
      <c r="G31" s="107">
        <f>SUM(G32:G40)</f>
        <v>17</v>
      </c>
      <c r="H31" s="108">
        <f t="shared" si="1"/>
        <v>35</v>
      </c>
      <c r="I31" s="109">
        <f aca="true" t="shared" si="8" ref="I31:N31">SUM(I32:I40)</f>
        <v>0</v>
      </c>
      <c r="J31" s="107">
        <f t="shared" si="8"/>
        <v>1165</v>
      </c>
      <c r="K31" s="107">
        <f t="shared" si="8"/>
        <v>827</v>
      </c>
      <c r="L31" s="107">
        <f t="shared" si="8"/>
        <v>589</v>
      </c>
      <c r="M31" s="107">
        <f t="shared" si="8"/>
        <v>540</v>
      </c>
      <c r="N31" s="107">
        <f t="shared" si="8"/>
        <v>340</v>
      </c>
      <c r="O31" s="108">
        <f t="shared" si="3"/>
        <v>3461</v>
      </c>
      <c r="P31" s="110">
        <f t="shared" si="4"/>
        <v>3496</v>
      </c>
    </row>
    <row r="32" spans="1:16" ht="30" customHeight="1">
      <c r="A32" s="35"/>
      <c r="B32" s="35"/>
      <c r="C32" s="52"/>
      <c r="D32" s="45" t="s">
        <v>58</v>
      </c>
      <c r="E32" s="46"/>
      <c r="F32" s="103">
        <v>0</v>
      </c>
      <c r="G32" s="103">
        <v>0</v>
      </c>
      <c r="H32" s="119">
        <f t="shared" si="1"/>
        <v>0</v>
      </c>
      <c r="I32" s="105">
        <v>0</v>
      </c>
      <c r="J32" s="103">
        <v>121</v>
      </c>
      <c r="K32" s="103">
        <v>147</v>
      </c>
      <c r="L32" s="103">
        <v>93</v>
      </c>
      <c r="M32" s="103">
        <v>62</v>
      </c>
      <c r="N32" s="103">
        <v>27</v>
      </c>
      <c r="O32" s="119">
        <f t="shared" si="3"/>
        <v>450</v>
      </c>
      <c r="P32" s="120">
        <f t="shared" si="4"/>
        <v>450</v>
      </c>
    </row>
    <row r="33" spans="1:16" ht="30" customHeight="1">
      <c r="A33" s="35"/>
      <c r="B33" s="35"/>
      <c r="C33" s="36"/>
      <c r="D33" s="45" t="s">
        <v>59</v>
      </c>
      <c r="E33" s="46"/>
      <c r="F33" s="101">
        <v>0</v>
      </c>
      <c r="G33" s="101">
        <v>0</v>
      </c>
      <c r="H33" s="111">
        <f t="shared" si="1"/>
        <v>0</v>
      </c>
      <c r="I33" s="105">
        <v>0</v>
      </c>
      <c r="J33" s="101">
        <v>1</v>
      </c>
      <c r="K33" s="101">
        <v>0</v>
      </c>
      <c r="L33" s="101">
        <v>0</v>
      </c>
      <c r="M33" s="101">
        <v>0</v>
      </c>
      <c r="N33" s="101">
        <v>0</v>
      </c>
      <c r="O33" s="112">
        <f t="shared" si="3"/>
        <v>1</v>
      </c>
      <c r="P33" s="114">
        <f t="shared" si="4"/>
        <v>1</v>
      </c>
    </row>
    <row r="34" spans="1:16" ht="30" customHeight="1">
      <c r="A34" s="35"/>
      <c r="B34" s="35"/>
      <c r="C34" s="36"/>
      <c r="D34" s="45" t="s">
        <v>74</v>
      </c>
      <c r="E34" s="46"/>
      <c r="F34" s="101">
        <v>0</v>
      </c>
      <c r="G34" s="101">
        <v>0</v>
      </c>
      <c r="H34" s="111">
        <f t="shared" si="1"/>
        <v>0</v>
      </c>
      <c r="I34" s="105">
        <v>0</v>
      </c>
      <c r="J34" s="101">
        <v>819</v>
      </c>
      <c r="K34" s="101">
        <v>479</v>
      </c>
      <c r="L34" s="101">
        <v>232</v>
      </c>
      <c r="M34" s="101">
        <v>113</v>
      </c>
      <c r="N34" s="101">
        <v>52</v>
      </c>
      <c r="O34" s="112">
        <f t="shared" si="3"/>
        <v>1695</v>
      </c>
      <c r="P34" s="114">
        <f t="shared" si="4"/>
        <v>1695</v>
      </c>
    </row>
    <row r="35" spans="1:16" ht="30" customHeight="1">
      <c r="A35" s="35"/>
      <c r="B35" s="35"/>
      <c r="C35" s="36"/>
      <c r="D35" s="45" t="s">
        <v>60</v>
      </c>
      <c r="E35" s="46"/>
      <c r="F35" s="101">
        <v>1</v>
      </c>
      <c r="G35" s="101">
        <v>0</v>
      </c>
      <c r="H35" s="111">
        <f t="shared" si="1"/>
        <v>1</v>
      </c>
      <c r="I35" s="102">
        <v>0</v>
      </c>
      <c r="J35" s="101">
        <v>38</v>
      </c>
      <c r="K35" s="101">
        <v>20</v>
      </c>
      <c r="L35" s="101">
        <v>39</v>
      </c>
      <c r="M35" s="101">
        <v>29</v>
      </c>
      <c r="N35" s="101">
        <v>17</v>
      </c>
      <c r="O35" s="112">
        <f t="shared" si="3"/>
        <v>143</v>
      </c>
      <c r="P35" s="114">
        <f t="shared" si="4"/>
        <v>144</v>
      </c>
    </row>
    <row r="36" spans="1:16" ht="30" customHeight="1">
      <c r="A36" s="35"/>
      <c r="B36" s="35"/>
      <c r="C36" s="36"/>
      <c r="D36" s="45" t="s">
        <v>61</v>
      </c>
      <c r="E36" s="46"/>
      <c r="F36" s="101">
        <v>17</v>
      </c>
      <c r="G36" s="101">
        <v>17</v>
      </c>
      <c r="H36" s="111">
        <f t="shared" si="1"/>
        <v>34</v>
      </c>
      <c r="I36" s="102">
        <v>0</v>
      </c>
      <c r="J36" s="101">
        <v>107</v>
      </c>
      <c r="K36" s="101">
        <v>75</v>
      </c>
      <c r="L36" s="101">
        <v>39</v>
      </c>
      <c r="M36" s="101">
        <v>40</v>
      </c>
      <c r="N36" s="101">
        <v>12</v>
      </c>
      <c r="O36" s="112">
        <f t="shared" si="3"/>
        <v>273</v>
      </c>
      <c r="P36" s="114">
        <f t="shared" si="4"/>
        <v>307</v>
      </c>
    </row>
    <row r="37" spans="1:16" ht="30" customHeight="1">
      <c r="A37" s="35"/>
      <c r="B37" s="35"/>
      <c r="C37" s="36"/>
      <c r="D37" s="45" t="s">
        <v>62</v>
      </c>
      <c r="E37" s="46"/>
      <c r="F37" s="101">
        <v>0</v>
      </c>
      <c r="G37" s="101">
        <v>0</v>
      </c>
      <c r="H37" s="111">
        <f t="shared" si="1"/>
        <v>0</v>
      </c>
      <c r="I37" s="105">
        <v>0</v>
      </c>
      <c r="J37" s="101">
        <v>78</v>
      </c>
      <c r="K37" s="101">
        <v>101</v>
      </c>
      <c r="L37" s="101">
        <v>103</v>
      </c>
      <c r="M37" s="101">
        <v>56</v>
      </c>
      <c r="N37" s="101">
        <v>35</v>
      </c>
      <c r="O37" s="112">
        <f t="shared" si="3"/>
        <v>373</v>
      </c>
      <c r="P37" s="114">
        <f t="shared" si="4"/>
        <v>373</v>
      </c>
    </row>
    <row r="38" spans="1:16" ht="30" customHeight="1">
      <c r="A38" s="35"/>
      <c r="B38" s="35"/>
      <c r="C38" s="36"/>
      <c r="D38" s="45" t="s">
        <v>63</v>
      </c>
      <c r="E38" s="46"/>
      <c r="F38" s="101">
        <v>0</v>
      </c>
      <c r="G38" s="101">
        <v>0</v>
      </c>
      <c r="H38" s="111">
        <f t="shared" si="1"/>
        <v>0</v>
      </c>
      <c r="I38" s="105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12">
        <f t="shared" si="3"/>
        <v>0</v>
      </c>
      <c r="P38" s="114">
        <f t="shared" si="4"/>
        <v>0</v>
      </c>
    </row>
    <row r="39" spans="1:16" ht="30" customHeight="1">
      <c r="A39" s="35"/>
      <c r="B39" s="35"/>
      <c r="C39" s="36"/>
      <c r="D39" s="191" t="s">
        <v>64</v>
      </c>
      <c r="E39" s="192"/>
      <c r="F39" s="101">
        <v>0</v>
      </c>
      <c r="G39" s="101">
        <v>0</v>
      </c>
      <c r="H39" s="112">
        <f t="shared" si="1"/>
        <v>0</v>
      </c>
      <c r="I39" s="105">
        <v>0</v>
      </c>
      <c r="J39" s="101">
        <v>1</v>
      </c>
      <c r="K39" s="101">
        <v>5</v>
      </c>
      <c r="L39" s="101">
        <v>83</v>
      </c>
      <c r="M39" s="101">
        <v>240</v>
      </c>
      <c r="N39" s="101">
        <v>197</v>
      </c>
      <c r="O39" s="112">
        <f t="shared" si="3"/>
        <v>526</v>
      </c>
      <c r="P39" s="114">
        <f t="shared" si="4"/>
        <v>526</v>
      </c>
    </row>
    <row r="40" spans="1:16" ht="30" customHeight="1" thickBot="1">
      <c r="A40" s="35"/>
      <c r="B40" s="35"/>
      <c r="C40" s="47"/>
      <c r="D40" s="193" t="s">
        <v>65</v>
      </c>
      <c r="E40" s="194"/>
      <c r="F40" s="104">
        <v>0</v>
      </c>
      <c r="G40" s="104">
        <v>0</v>
      </c>
      <c r="H40" s="121">
        <f t="shared" si="1"/>
        <v>0</v>
      </c>
      <c r="I40" s="106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21">
        <f t="shared" si="3"/>
        <v>0</v>
      </c>
      <c r="P40" s="122">
        <f t="shared" si="4"/>
        <v>0</v>
      </c>
    </row>
    <row r="41" spans="1:16" ht="30" customHeight="1">
      <c r="A41" s="35"/>
      <c r="B41" s="35"/>
      <c r="C41" s="34" t="s">
        <v>66</v>
      </c>
      <c r="D41" s="50"/>
      <c r="E41" s="51"/>
      <c r="F41" s="107">
        <f>SUM(F42:F45)</f>
        <v>0</v>
      </c>
      <c r="G41" s="107">
        <f>SUM(G42:G45)</f>
        <v>0</v>
      </c>
      <c r="H41" s="108">
        <f t="shared" si="1"/>
        <v>0</v>
      </c>
      <c r="I41" s="93">
        <v>0</v>
      </c>
      <c r="J41" s="107">
        <f>SUM(J42:J45)</f>
        <v>176</v>
      </c>
      <c r="K41" s="107">
        <f>SUM(K42:K45)</f>
        <v>195</v>
      </c>
      <c r="L41" s="107">
        <f>SUM(L42:L45)</f>
        <v>422</v>
      </c>
      <c r="M41" s="107">
        <f>SUM(M42:M45)</f>
        <v>904</v>
      </c>
      <c r="N41" s="107">
        <f>SUM(N42:N45)</f>
        <v>580</v>
      </c>
      <c r="O41" s="108">
        <f t="shared" si="3"/>
        <v>2277</v>
      </c>
      <c r="P41" s="110">
        <f t="shared" si="4"/>
        <v>2277</v>
      </c>
    </row>
    <row r="42" spans="1:16" ht="30" customHeight="1">
      <c r="A42" s="35"/>
      <c r="B42" s="35"/>
      <c r="C42" s="36"/>
      <c r="D42" s="45" t="s">
        <v>67</v>
      </c>
      <c r="E42" s="46"/>
      <c r="F42" s="101">
        <v>0</v>
      </c>
      <c r="G42" s="101">
        <v>0</v>
      </c>
      <c r="H42" s="112">
        <f t="shared" si="1"/>
        <v>0</v>
      </c>
      <c r="I42" s="105">
        <v>0</v>
      </c>
      <c r="J42" s="101">
        <v>7</v>
      </c>
      <c r="K42" s="101">
        <v>11</v>
      </c>
      <c r="L42" s="101">
        <v>214</v>
      </c>
      <c r="M42" s="101">
        <v>519</v>
      </c>
      <c r="N42" s="101">
        <v>348</v>
      </c>
      <c r="O42" s="39">
        <f t="shared" si="3"/>
        <v>1099</v>
      </c>
      <c r="P42" s="114">
        <f t="shared" si="4"/>
        <v>1099</v>
      </c>
    </row>
    <row r="43" spans="1:16" ht="30" customHeight="1">
      <c r="A43" s="35"/>
      <c r="B43" s="35"/>
      <c r="C43" s="36"/>
      <c r="D43" s="45" t="s">
        <v>68</v>
      </c>
      <c r="E43" s="46"/>
      <c r="F43" s="101">
        <v>0</v>
      </c>
      <c r="G43" s="101">
        <v>0</v>
      </c>
      <c r="H43" s="112">
        <f t="shared" si="1"/>
        <v>0</v>
      </c>
      <c r="I43" s="105">
        <v>0</v>
      </c>
      <c r="J43" s="101">
        <v>156</v>
      </c>
      <c r="K43" s="101">
        <v>164</v>
      </c>
      <c r="L43" s="101">
        <v>164</v>
      </c>
      <c r="M43" s="101">
        <v>185</v>
      </c>
      <c r="N43" s="101">
        <v>119</v>
      </c>
      <c r="O43" s="39">
        <f t="shared" si="3"/>
        <v>788</v>
      </c>
      <c r="P43" s="114">
        <f t="shared" si="4"/>
        <v>788</v>
      </c>
    </row>
    <row r="44" spans="1:16" ht="30" customHeight="1">
      <c r="A44" s="35"/>
      <c r="B44" s="35"/>
      <c r="C44" s="36"/>
      <c r="D44" s="45" t="s">
        <v>69</v>
      </c>
      <c r="E44" s="46"/>
      <c r="F44" s="101">
        <v>0</v>
      </c>
      <c r="G44" s="101">
        <v>0</v>
      </c>
      <c r="H44" s="129">
        <f t="shared" si="1"/>
        <v>0</v>
      </c>
      <c r="I44" s="105">
        <v>0</v>
      </c>
      <c r="J44" s="101">
        <v>4</v>
      </c>
      <c r="K44" s="101">
        <v>6</v>
      </c>
      <c r="L44" s="101">
        <v>27</v>
      </c>
      <c r="M44" s="101">
        <v>101</v>
      </c>
      <c r="N44" s="101">
        <v>59</v>
      </c>
      <c r="O44" s="39">
        <f t="shared" si="3"/>
        <v>197</v>
      </c>
      <c r="P44" s="114">
        <f t="shared" si="4"/>
        <v>197</v>
      </c>
    </row>
    <row r="45" spans="1:16" ht="30" customHeight="1" thickBot="1">
      <c r="A45" s="35"/>
      <c r="B45" s="35"/>
      <c r="C45" s="47"/>
      <c r="D45" s="48" t="s">
        <v>78</v>
      </c>
      <c r="E45" s="49"/>
      <c r="F45" s="115">
        <v>0</v>
      </c>
      <c r="G45" s="115">
        <v>0</v>
      </c>
      <c r="H45" s="116">
        <f t="shared" si="1"/>
        <v>0</v>
      </c>
      <c r="I45" s="123">
        <v>0</v>
      </c>
      <c r="J45" s="115">
        <v>9</v>
      </c>
      <c r="K45" s="115">
        <v>14</v>
      </c>
      <c r="L45" s="115">
        <v>17</v>
      </c>
      <c r="M45" s="115">
        <v>99</v>
      </c>
      <c r="N45" s="115">
        <v>54</v>
      </c>
      <c r="O45" s="130">
        <f t="shared" si="3"/>
        <v>193</v>
      </c>
      <c r="P45" s="118">
        <f t="shared" si="4"/>
        <v>193</v>
      </c>
    </row>
    <row r="46" spans="1:16" ht="30" customHeight="1" thickBot="1">
      <c r="A46" s="35"/>
      <c r="B46" s="35"/>
      <c r="C46" s="195" t="s">
        <v>70</v>
      </c>
      <c r="D46" s="196"/>
      <c r="E46" s="197"/>
      <c r="F46" s="124">
        <f>SUM(F10,F31,F41)</f>
        <v>2148</v>
      </c>
      <c r="G46" s="124">
        <f>SUM(G10,G31,G41)</f>
        <v>2781</v>
      </c>
      <c r="H46" s="125">
        <f t="shared" si="1"/>
        <v>4929</v>
      </c>
      <c r="I46" s="126">
        <f aca="true" t="shared" si="9" ref="I46:N46">SUM(I10,I31,I41)</f>
        <v>0</v>
      </c>
      <c r="J46" s="124">
        <f t="shared" si="9"/>
        <v>10460</v>
      </c>
      <c r="K46" s="124">
        <f t="shared" si="9"/>
        <v>7376</v>
      </c>
      <c r="L46" s="124">
        <f t="shared" si="9"/>
        <v>4531</v>
      </c>
      <c r="M46" s="124">
        <f t="shared" si="9"/>
        <v>4007</v>
      </c>
      <c r="N46" s="124">
        <f t="shared" si="9"/>
        <v>2219</v>
      </c>
      <c r="O46" s="125">
        <f t="shared" si="3"/>
        <v>28593</v>
      </c>
      <c r="P46" s="127">
        <f t="shared" si="4"/>
        <v>33522</v>
      </c>
    </row>
    <row r="47" spans="1:17" ht="30" customHeight="1" thickBot="1" thickTop="1">
      <c r="A47" s="35"/>
      <c r="B47" s="35"/>
      <c r="C47" s="53" t="s">
        <v>71</v>
      </c>
      <c r="D47" s="33"/>
      <c r="E47" s="3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128"/>
      <c r="Q47" s="9"/>
    </row>
    <row r="48" spans="1:17" ht="30" customHeight="1">
      <c r="A48" s="35"/>
      <c r="B48" s="35"/>
      <c r="C48" s="34" t="s">
        <v>37</v>
      </c>
      <c r="D48" s="31"/>
      <c r="E48" s="32"/>
      <c r="F48" s="107">
        <f>SUM(F49,F55,F58,F63,F67,F68)</f>
        <v>1917131</v>
      </c>
      <c r="G48" s="107">
        <f>SUM(G49,G55,G58,G63,G67,G68)</f>
        <v>3483066</v>
      </c>
      <c r="H48" s="108">
        <f t="shared" si="1"/>
        <v>5400197</v>
      </c>
      <c r="I48" s="109">
        <f aca="true" t="shared" si="10" ref="I48:N48">SUM(I49,I55,I58,I63,I67,I68)</f>
        <v>0</v>
      </c>
      <c r="J48" s="107">
        <f t="shared" si="10"/>
        <v>27624034</v>
      </c>
      <c r="K48" s="107">
        <f t="shared" si="10"/>
        <v>22579242</v>
      </c>
      <c r="L48" s="107">
        <f t="shared" si="10"/>
        <v>17307449</v>
      </c>
      <c r="M48" s="107">
        <f t="shared" si="10"/>
        <v>15045411</v>
      </c>
      <c r="N48" s="107">
        <f t="shared" si="10"/>
        <v>8484038</v>
      </c>
      <c r="O48" s="108">
        <f t="shared" si="3"/>
        <v>91040174</v>
      </c>
      <c r="P48" s="110">
        <f t="shared" si="4"/>
        <v>96440371</v>
      </c>
      <c r="Q48" s="9"/>
    </row>
    <row r="49" spans="1:16" ht="30" customHeight="1">
      <c r="A49" s="35"/>
      <c r="B49" s="35"/>
      <c r="C49" s="36"/>
      <c r="D49" s="37" t="s">
        <v>38</v>
      </c>
      <c r="E49" s="38"/>
      <c r="F49" s="111">
        <f>SUM(F50:F54)</f>
        <v>265224</v>
      </c>
      <c r="G49" s="111">
        <f>SUM(G50:G54)</f>
        <v>549743</v>
      </c>
      <c r="H49" s="112">
        <f t="shared" si="1"/>
        <v>814967</v>
      </c>
      <c r="I49" s="113">
        <f aca="true" t="shared" si="11" ref="I49:N49">SUM(I50:I54)</f>
        <v>0</v>
      </c>
      <c r="J49" s="111">
        <f t="shared" si="11"/>
        <v>5449329</v>
      </c>
      <c r="K49" s="111">
        <f t="shared" si="11"/>
        <v>4144880</v>
      </c>
      <c r="L49" s="111">
        <f t="shared" si="11"/>
        <v>2933682</v>
      </c>
      <c r="M49" s="111">
        <f t="shared" si="11"/>
        <v>3264933</v>
      </c>
      <c r="N49" s="111">
        <f t="shared" si="11"/>
        <v>2390659</v>
      </c>
      <c r="O49" s="112">
        <f t="shared" si="3"/>
        <v>18183483</v>
      </c>
      <c r="P49" s="114">
        <f t="shared" si="4"/>
        <v>18998450</v>
      </c>
    </row>
    <row r="50" spans="1:16" ht="30" customHeight="1">
      <c r="A50" s="35"/>
      <c r="B50" s="35"/>
      <c r="C50" s="36"/>
      <c r="D50" s="37"/>
      <c r="E50" s="40" t="s">
        <v>39</v>
      </c>
      <c r="F50" s="101">
        <v>0</v>
      </c>
      <c r="G50" s="101">
        <v>0</v>
      </c>
      <c r="H50" s="112">
        <f t="shared" si="1"/>
        <v>0</v>
      </c>
      <c r="I50" s="102">
        <v>0</v>
      </c>
      <c r="J50" s="101">
        <v>3421714</v>
      </c>
      <c r="K50" s="101">
        <v>2586336</v>
      </c>
      <c r="L50" s="101">
        <v>1884829</v>
      </c>
      <c r="M50" s="101">
        <v>1824826</v>
      </c>
      <c r="N50" s="101">
        <v>1371955</v>
      </c>
      <c r="O50" s="39">
        <f t="shared" si="3"/>
        <v>11089660</v>
      </c>
      <c r="P50" s="114">
        <f t="shared" si="4"/>
        <v>11089660</v>
      </c>
    </row>
    <row r="51" spans="1:16" ht="30" customHeight="1">
      <c r="A51" s="35"/>
      <c r="B51" s="35"/>
      <c r="C51" s="36"/>
      <c r="D51" s="37"/>
      <c r="E51" s="40" t="s">
        <v>40</v>
      </c>
      <c r="F51" s="101">
        <v>0</v>
      </c>
      <c r="G51" s="101">
        <v>0</v>
      </c>
      <c r="H51" s="112">
        <f t="shared" si="1"/>
        <v>0</v>
      </c>
      <c r="I51" s="102">
        <v>0</v>
      </c>
      <c r="J51" s="101">
        <v>5235</v>
      </c>
      <c r="K51" s="101">
        <v>33099</v>
      </c>
      <c r="L51" s="101">
        <v>30904</v>
      </c>
      <c r="M51" s="101">
        <v>310948</v>
      </c>
      <c r="N51" s="101">
        <v>272935</v>
      </c>
      <c r="O51" s="39">
        <f t="shared" si="3"/>
        <v>653121</v>
      </c>
      <c r="P51" s="114">
        <f t="shared" si="4"/>
        <v>653121</v>
      </c>
    </row>
    <row r="52" spans="1:16" ht="30" customHeight="1">
      <c r="A52" s="35"/>
      <c r="B52" s="35"/>
      <c r="C52" s="36"/>
      <c r="D52" s="37"/>
      <c r="E52" s="40" t="s">
        <v>41</v>
      </c>
      <c r="F52" s="101">
        <v>124674</v>
      </c>
      <c r="G52" s="101">
        <v>275258</v>
      </c>
      <c r="H52" s="112">
        <f t="shared" si="1"/>
        <v>399932</v>
      </c>
      <c r="I52" s="102">
        <v>0</v>
      </c>
      <c r="J52" s="101">
        <v>915979</v>
      </c>
      <c r="K52" s="101">
        <v>660280</v>
      </c>
      <c r="L52" s="101">
        <v>436473</v>
      </c>
      <c r="M52" s="101">
        <v>551821</v>
      </c>
      <c r="N52" s="101">
        <v>452186</v>
      </c>
      <c r="O52" s="39">
        <f t="shared" si="3"/>
        <v>3016739</v>
      </c>
      <c r="P52" s="114">
        <f t="shared" si="4"/>
        <v>3416671</v>
      </c>
    </row>
    <row r="53" spans="1:16" ht="30" customHeight="1">
      <c r="A53" s="35"/>
      <c r="B53" s="35"/>
      <c r="C53" s="36"/>
      <c r="D53" s="37"/>
      <c r="E53" s="40" t="s">
        <v>42</v>
      </c>
      <c r="F53" s="101">
        <v>94706</v>
      </c>
      <c r="G53" s="101">
        <v>215520</v>
      </c>
      <c r="H53" s="112">
        <f t="shared" si="1"/>
        <v>310226</v>
      </c>
      <c r="I53" s="102">
        <v>0</v>
      </c>
      <c r="J53" s="101">
        <v>656800</v>
      </c>
      <c r="K53" s="101">
        <v>486730</v>
      </c>
      <c r="L53" s="101">
        <v>325131</v>
      </c>
      <c r="M53" s="101">
        <v>337249</v>
      </c>
      <c r="N53" s="101">
        <v>138478</v>
      </c>
      <c r="O53" s="39">
        <f t="shared" si="3"/>
        <v>1944388</v>
      </c>
      <c r="P53" s="114">
        <f t="shared" si="4"/>
        <v>2254614</v>
      </c>
    </row>
    <row r="54" spans="1:16" ht="30" customHeight="1">
      <c r="A54" s="35"/>
      <c r="B54" s="35"/>
      <c r="C54" s="36"/>
      <c r="D54" s="37"/>
      <c r="E54" s="40" t="s">
        <v>43</v>
      </c>
      <c r="F54" s="101">
        <v>45844</v>
      </c>
      <c r="G54" s="101">
        <v>58965</v>
      </c>
      <c r="H54" s="112">
        <f t="shared" si="1"/>
        <v>104809</v>
      </c>
      <c r="I54" s="102">
        <v>0</v>
      </c>
      <c r="J54" s="101">
        <v>449601</v>
      </c>
      <c r="K54" s="101">
        <v>378435</v>
      </c>
      <c r="L54" s="101">
        <v>256345</v>
      </c>
      <c r="M54" s="101">
        <v>240089</v>
      </c>
      <c r="N54" s="101">
        <v>155105</v>
      </c>
      <c r="O54" s="39">
        <f t="shared" si="3"/>
        <v>1479575</v>
      </c>
      <c r="P54" s="114">
        <f t="shared" si="4"/>
        <v>1584384</v>
      </c>
    </row>
    <row r="55" spans="1:16" ht="30" customHeight="1">
      <c r="A55" s="35"/>
      <c r="B55" s="35"/>
      <c r="C55" s="36"/>
      <c r="D55" s="41" t="s">
        <v>44</v>
      </c>
      <c r="E55" s="42"/>
      <c r="F55" s="111">
        <f>SUM(F56:F57)</f>
        <v>738623</v>
      </c>
      <c r="G55" s="111">
        <f>SUM(G56:G57)</f>
        <v>1556039</v>
      </c>
      <c r="H55" s="112">
        <f t="shared" si="1"/>
        <v>2294662</v>
      </c>
      <c r="I55" s="113">
        <f aca="true" t="shared" si="12" ref="I55:N55">SUM(I56:I57)</f>
        <v>0</v>
      </c>
      <c r="J55" s="111">
        <f t="shared" si="12"/>
        <v>14316219</v>
      </c>
      <c r="K55" s="111">
        <f t="shared" si="12"/>
        <v>11791323</v>
      </c>
      <c r="L55" s="111">
        <f t="shared" si="12"/>
        <v>7567009</v>
      </c>
      <c r="M55" s="111">
        <f t="shared" si="12"/>
        <v>5655292</v>
      </c>
      <c r="N55" s="111">
        <f t="shared" si="12"/>
        <v>3345891</v>
      </c>
      <c r="O55" s="112">
        <f t="shared" si="3"/>
        <v>42675734</v>
      </c>
      <c r="P55" s="114">
        <f t="shared" si="4"/>
        <v>44970396</v>
      </c>
    </row>
    <row r="56" spans="1:16" ht="30" customHeight="1">
      <c r="A56" s="35"/>
      <c r="B56" s="35"/>
      <c r="C56" s="36"/>
      <c r="D56" s="37"/>
      <c r="E56" s="40" t="s">
        <v>45</v>
      </c>
      <c r="F56" s="101">
        <v>0</v>
      </c>
      <c r="G56" s="101">
        <v>0</v>
      </c>
      <c r="H56" s="112">
        <f t="shared" si="1"/>
        <v>0</v>
      </c>
      <c r="I56" s="102">
        <v>0</v>
      </c>
      <c r="J56" s="101">
        <v>10764447</v>
      </c>
      <c r="K56" s="101">
        <v>8693498</v>
      </c>
      <c r="L56" s="101">
        <v>6076411</v>
      </c>
      <c r="M56" s="101">
        <v>4824900</v>
      </c>
      <c r="N56" s="101">
        <v>2978333</v>
      </c>
      <c r="O56" s="112">
        <f t="shared" si="3"/>
        <v>33337589</v>
      </c>
      <c r="P56" s="114">
        <f t="shared" si="4"/>
        <v>33337589</v>
      </c>
    </row>
    <row r="57" spans="1:16" ht="30" customHeight="1">
      <c r="A57" s="35"/>
      <c r="B57" s="35"/>
      <c r="C57" s="36"/>
      <c r="D57" s="37"/>
      <c r="E57" s="40" t="s">
        <v>46</v>
      </c>
      <c r="F57" s="101">
        <v>738623</v>
      </c>
      <c r="G57" s="101">
        <v>1556039</v>
      </c>
      <c r="H57" s="112">
        <f t="shared" si="1"/>
        <v>2294662</v>
      </c>
      <c r="I57" s="102">
        <v>0</v>
      </c>
      <c r="J57" s="101">
        <v>3551772</v>
      </c>
      <c r="K57" s="101">
        <v>3097825</v>
      </c>
      <c r="L57" s="101">
        <v>1490598</v>
      </c>
      <c r="M57" s="101">
        <v>830392</v>
      </c>
      <c r="N57" s="101">
        <v>367558</v>
      </c>
      <c r="O57" s="112">
        <f t="shared" si="3"/>
        <v>9338145</v>
      </c>
      <c r="P57" s="114">
        <f t="shared" si="4"/>
        <v>11632807</v>
      </c>
    </row>
    <row r="58" spans="1:16" ht="30" customHeight="1">
      <c r="A58" s="35"/>
      <c r="B58" s="35"/>
      <c r="C58" s="36"/>
      <c r="D58" s="41" t="s">
        <v>47</v>
      </c>
      <c r="E58" s="42"/>
      <c r="F58" s="111">
        <f>SUM(F59:F62)</f>
        <v>17887</v>
      </c>
      <c r="G58" s="111">
        <f>SUM(G59:G62)</f>
        <v>73940</v>
      </c>
      <c r="H58" s="112">
        <f t="shared" si="1"/>
        <v>91827</v>
      </c>
      <c r="I58" s="113">
        <f aca="true" t="shared" si="13" ref="I58:N58">SUM(I59:I62)</f>
        <v>0</v>
      </c>
      <c r="J58" s="111">
        <f t="shared" si="13"/>
        <v>1156329</v>
      </c>
      <c r="K58" s="111">
        <f t="shared" si="13"/>
        <v>1241312</v>
      </c>
      <c r="L58" s="111">
        <f t="shared" si="13"/>
        <v>2864864</v>
      </c>
      <c r="M58" s="111">
        <f t="shared" si="13"/>
        <v>2806317</v>
      </c>
      <c r="N58" s="111">
        <f t="shared" si="13"/>
        <v>1091737</v>
      </c>
      <c r="O58" s="112">
        <f t="shared" si="3"/>
        <v>9160559</v>
      </c>
      <c r="P58" s="114">
        <f t="shared" si="4"/>
        <v>9252386</v>
      </c>
    </row>
    <row r="59" spans="1:16" ht="30" customHeight="1">
      <c r="A59" s="35"/>
      <c r="B59" s="35"/>
      <c r="C59" s="36"/>
      <c r="D59" s="37"/>
      <c r="E59" s="40" t="s">
        <v>48</v>
      </c>
      <c r="F59" s="101">
        <v>15393</v>
      </c>
      <c r="G59" s="101">
        <v>48934</v>
      </c>
      <c r="H59" s="112">
        <f t="shared" si="1"/>
        <v>64327</v>
      </c>
      <c r="I59" s="102">
        <v>0</v>
      </c>
      <c r="J59" s="101">
        <v>926290</v>
      </c>
      <c r="K59" s="101">
        <v>1116881</v>
      </c>
      <c r="L59" s="101">
        <v>2686949</v>
      </c>
      <c r="M59" s="101">
        <v>2689847</v>
      </c>
      <c r="N59" s="101">
        <v>1022018</v>
      </c>
      <c r="O59" s="112">
        <f t="shared" si="3"/>
        <v>8441985</v>
      </c>
      <c r="P59" s="114">
        <f t="shared" si="4"/>
        <v>8506312</v>
      </c>
    </row>
    <row r="60" spans="1:16" ht="30" customHeight="1">
      <c r="A60" s="35"/>
      <c r="B60" s="35"/>
      <c r="C60" s="36"/>
      <c r="D60" s="37"/>
      <c r="E60" s="43" t="s">
        <v>49</v>
      </c>
      <c r="F60" s="101">
        <v>2494</v>
      </c>
      <c r="G60" s="101">
        <v>25006</v>
      </c>
      <c r="H60" s="112">
        <f t="shared" si="1"/>
        <v>27500</v>
      </c>
      <c r="I60" s="102">
        <v>0</v>
      </c>
      <c r="J60" s="101">
        <v>230039</v>
      </c>
      <c r="K60" s="101">
        <v>124431</v>
      </c>
      <c r="L60" s="101">
        <v>177915</v>
      </c>
      <c r="M60" s="101">
        <v>116470</v>
      </c>
      <c r="N60" s="101">
        <v>69719</v>
      </c>
      <c r="O60" s="112">
        <f t="shared" si="3"/>
        <v>718574</v>
      </c>
      <c r="P60" s="114">
        <f t="shared" si="4"/>
        <v>746074</v>
      </c>
    </row>
    <row r="61" spans="1:16" ht="30" customHeight="1">
      <c r="A61" s="35"/>
      <c r="B61" s="35"/>
      <c r="C61" s="36"/>
      <c r="D61" s="37"/>
      <c r="E61" s="43" t="s">
        <v>50</v>
      </c>
      <c r="F61" s="101">
        <v>0</v>
      </c>
      <c r="G61" s="101">
        <v>0</v>
      </c>
      <c r="H61" s="112">
        <f t="shared" si="1"/>
        <v>0</v>
      </c>
      <c r="I61" s="102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12">
        <f t="shared" si="3"/>
        <v>0</v>
      </c>
      <c r="P61" s="114">
        <f t="shared" si="4"/>
        <v>0</v>
      </c>
    </row>
    <row r="62" spans="1:16" ht="30" customHeight="1">
      <c r="A62" s="35"/>
      <c r="B62" s="35"/>
      <c r="C62" s="36"/>
      <c r="D62" s="44"/>
      <c r="E62" s="43" t="s">
        <v>77</v>
      </c>
      <c r="F62" s="101">
        <v>0</v>
      </c>
      <c r="G62" s="101">
        <v>0</v>
      </c>
      <c r="H62" s="112">
        <f t="shared" si="1"/>
        <v>0</v>
      </c>
      <c r="I62" s="105">
        <v>0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12">
        <f t="shared" si="3"/>
        <v>0</v>
      </c>
      <c r="P62" s="114">
        <f t="shared" si="4"/>
        <v>0</v>
      </c>
    </row>
    <row r="63" spans="1:16" ht="30" customHeight="1">
      <c r="A63" s="35"/>
      <c r="B63" s="35"/>
      <c r="C63" s="36"/>
      <c r="D63" s="41" t="s">
        <v>51</v>
      </c>
      <c r="E63" s="42"/>
      <c r="F63" s="111">
        <f>SUM(F64)</f>
        <v>361578</v>
      </c>
      <c r="G63" s="111">
        <f>SUM(G64)</f>
        <v>638676</v>
      </c>
      <c r="H63" s="112">
        <f t="shared" si="1"/>
        <v>1000254</v>
      </c>
      <c r="I63" s="113">
        <f aca="true" t="shared" si="14" ref="I63:N63">SUM(I64)</f>
        <v>0</v>
      </c>
      <c r="J63" s="111">
        <f t="shared" si="14"/>
        <v>1149782</v>
      </c>
      <c r="K63" s="111">
        <f t="shared" si="14"/>
        <v>1855167</v>
      </c>
      <c r="L63" s="111">
        <f t="shared" si="14"/>
        <v>1209323</v>
      </c>
      <c r="M63" s="111">
        <f t="shared" si="14"/>
        <v>1021164</v>
      </c>
      <c r="N63" s="111">
        <f t="shared" si="14"/>
        <v>548494</v>
      </c>
      <c r="O63" s="112">
        <f t="shared" si="3"/>
        <v>5783930</v>
      </c>
      <c r="P63" s="114">
        <f t="shared" si="4"/>
        <v>6784184</v>
      </c>
    </row>
    <row r="64" spans="1:16" ht="30" customHeight="1">
      <c r="A64" s="35"/>
      <c r="B64" s="35"/>
      <c r="C64" s="36"/>
      <c r="D64" s="37"/>
      <c r="E64" s="43" t="s">
        <v>52</v>
      </c>
      <c r="F64" s="101">
        <v>361578</v>
      </c>
      <c r="G64" s="101">
        <v>638676</v>
      </c>
      <c r="H64" s="112">
        <f t="shared" si="1"/>
        <v>1000254</v>
      </c>
      <c r="I64" s="102">
        <v>0</v>
      </c>
      <c r="J64" s="101">
        <v>1149782</v>
      </c>
      <c r="K64" s="101">
        <v>1855167</v>
      </c>
      <c r="L64" s="101">
        <v>1209323</v>
      </c>
      <c r="M64" s="101">
        <v>1021164</v>
      </c>
      <c r="N64" s="101">
        <v>548494</v>
      </c>
      <c r="O64" s="112">
        <f t="shared" si="3"/>
        <v>5783930</v>
      </c>
      <c r="P64" s="114">
        <f t="shared" si="4"/>
        <v>6784184</v>
      </c>
    </row>
    <row r="65" spans="1:16" ht="30" customHeight="1" hidden="1">
      <c r="A65" s="35"/>
      <c r="B65" s="35"/>
      <c r="C65" s="36"/>
      <c r="D65" s="37"/>
      <c r="E65" s="43" t="s">
        <v>53</v>
      </c>
      <c r="F65" s="101">
        <v>0</v>
      </c>
      <c r="G65" s="101">
        <v>0</v>
      </c>
      <c r="H65" s="112">
        <f t="shared" si="1"/>
        <v>0</v>
      </c>
      <c r="I65" s="102">
        <v>0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12">
        <f t="shared" si="3"/>
        <v>0</v>
      </c>
      <c r="P65" s="114">
        <f t="shared" si="4"/>
        <v>0</v>
      </c>
    </row>
    <row r="66" spans="1:16" ht="30" customHeight="1" hidden="1">
      <c r="A66" s="35"/>
      <c r="B66" s="35"/>
      <c r="C66" s="36"/>
      <c r="D66" s="37"/>
      <c r="E66" s="43" t="s">
        <v>54</v>
      </c>
      <c r="F66" s="101">
        <v>0</v>
      </c>
      <c r="G66" s="101">
        <v>0</v>
      </c>
      <c r="H66" s="112">
        <f t="shared" si="1"/>
        <v>0</v>
      </c>
      <c r="I66" s="102">
        <v>0</v>
      </c>
      <c r="J66" s="101">
        <v>0</v>
      </c>
      <c r="K66" s="101">
        <v>0</v>
      </c>
      <c r="L66" s="101">
        <v>0</v>
      </c>
      <c r="M66" s="101">
        <v>0</v>
      </c>
      <c r="N66" s="101">
        <v>0</v>
      </c>
      <c r="O66" s="112">
        <f t="shared" si="3"/>
        <v>0</v>
      </c>
      <c r="P66" s="114">
        <f t="shared" si="4"/>
        <v>0</v>
      </c>
    </row>
    <row r="67" spans="1:16" ht="30" customHeight="1">
      <c r="A67" s="35"/>
      <c r="B67" s="35"/>
      <c r="C67" s="36"/>
      <c r="D67" s="45" t="s">
        <v>55</v>
      </c>
      <c r="E67" s="46"/>
      <c r="F67" s="101">
        <v>115127</v>
      </c>
      <c r="G67" s="101">
        <v>147650</v>
      </c>
      <c r="H67" s="112">
        <f t="shared" si="1"/>
        <v>262777</v>
      </c>
      <c r="I67" s="102">
        <v>0</v>
      </c>
      <c r="J67" s="101">
        <v>1588869</v>
      </c>
      <c r="K67" s="101">
        <v>1123087</v>
      </c>
      <c r="L67" s="101">
        <v>1120056</v>
      </c>
      <c r="M67" s="101">
        <v>1225195</v>
      </c>
      <c r="N67" s="101">
        <v>634136</v>
      </c>
      <c r="O67" s="112">
        <f t="shared" si="3"/>
        <v>5691343</v>
      </c>
      <c r="P67" s="114">
        <f t="shared" si="4"/>
        <v>5954120</v>
      </c>
    </row>
    <row r="68" spans="1:16" ht="30" customHeight="1" thickBot="1">
      <c r="A68" s="35"/>
      <c r="B68" s="35"/>
      <c r="C68" s="47"/>
      <c r="D68" s="48" t="s">
        <v>56</v>
      </c>
      <c r="E68" s="49"/>
      <c r="F68" s="115">
        <v>418692</v>
      </c>
      <c r="G68" s="115">
        <v>517018</v>
      </c>
      <c r="H68" s="116">
        <f t="shared" si="1"/>
        <v>935710</v>
      </c>
      <c r="I68" s="117">
        <v>0</v>
      </c>
      <c r="J68" s="115">
        <v>3963506</v>
      </c>
      <c r="K68" s="115">
        <v>2423473</v>
      </c>
      <c r="L68" s="115">
        <v>1612515</v>
      </c>
      <c r="M68" s="115">
        <v>1072510</v>
      </c>
      <c r="N68" s="115">
        <v>473121</v>
      </c>
      <c r="O68" s="116">
        <f t="shared" si="3"/>
        <v>9545125</v>
      </c>
      <c r="P68" s="118">
        <f t="shared" si="4"/>
        <v>10480835</v>
      </c>
    </row>
    <row r="69" spans="1:16" ht="30" customHeight="1">
      <c r="A69" s="35"/>
      <c r="B69" s="35"/>
      <c r="C69" s="34" t="s">
        <v>57</v>
      </c>
      <c r="D69" s="50"/>
      <c r="E69" s="51"/>
      <c r="F69" s="107">
        <f>SUM(F70:F78)</f>
        <v>87102</v>
      </c>
      <c r="G69" s="107">
        <f>SUM(G70:G78)</f>
        <v>141315</v>
      </c>
      <c r="H69" s="108">
        <f t="shared" si="1"/>
        <v>228417</v>
      </c>
      <c r="I69" s="109">
        <f aca="true" t="shared" si="15" ref="I69:N69">SUM(I70:I78)</f>
        <v>0</v>
      </c>
      <c r="J69" s="107">
        <f t="shared" si="15"/>
        <v>10066237</v>
      </c>
      <c r="K69" s="107">
        <f t="shared" si="15"/>
        <v>10438216</v>
      </c>
      <c r="L69" s="107">
        <f t="shared" si="15"/>
        <v>11340016</v>
      </c>
      <c r="M69" s="107">
        <f t="shared" si="15"/>
        <v>13485217</v>
      </c>
      <c r="N69" s="107">
        <f t="shared" si="15"/>
        <v>10090817</v>
      </c>
      <c r="O69" s="108">
        <f t="shared" si="3"/>
        <v>55420503</v>
      </c>
      <c r="P69" s="110">
        <f t="shared" si="4"/>
        <v>55648920</v>
      </c>
    </row>
    <row r="70" spans="1:16" ht="30" customHeight="1">
      <c r="A70" s="35"/>
      <c r="B70" s="35"/>
      <c r="C70" s="52"/>
      <c r="D70" s="45" t="s">
        <v>58</v>
      </c>
      <c r="E70" s="46"/>
      <c r="F70" s="103">
        <v>0</v>
      </c>
      <c r="G70" s="103">
        <v>0</v>
      </c>
      <c r="H70" s="119">
        <f t="shared" si="1"/>
        <v>0</v>
      </c>
      <c r="I70" s="105">
        <v>0</v>
      </c>
      <c r="J70" s="103">
        <v>927533</v>
      </c>
      <c r="K70" s="103">
        <v>1824054</v>
      </c>
      <c r="L70" s="103">
        <v>1744361</v>
      </c>
      <c r="M70" s="103">
        <v>1516418</v>
      </c>
      <c r="N70" s="103">
        <v>767243</v>
      </c>
      <c r="O70" s="119">
        <f t="shared" si="3"/>
        <v>6779609</v>
      </c>
      <c r="P70" s="120">
        <f t="shared" si="4"/>
        <v>6779609</v>
      </c>
    </row>
    <row r="71" spans="1:16" ht="30" customHeight="1">
      <c r="A71" s="35"/>
      <c r="B71" s="35"/>
      <c r="C71" s="36"/>
      <c r="D71" s="45" t="s">
        <v>59</v>
      </c>
      <c r="E71" s="46"/>
      <c r="F71" s="101">
        <v>0</v>
      </c>
      <c r="G71" s="101">
        <v>0</v>
      </c>
      <c r="H71" s="111">
        <f t="shared" si="1"/>
        <v>0</v>
      </c>
      <c r="I71" s="105">
        <v>0</v>
      </c>
      <c r="J71" s="101">
        <v>11624</v>
      </c>
      <c r="K71" s="101">
        <v>0</v>
      </c>
      <c r="L71" s="101">
        <v>0</v>
      </c>
      <c r="M71" s="101">
        <v>0</v>
      </c>
      <c r="N71" s="101">
        <v>0</v>
      </c>
      <c r="O71" s="112">
        <f t="shared" si="3"/>
        <v>11624</v>
      </c>
      <c r="P71" s="114">
        <f t="shared" si="4"/>
        <v>11624</v>
      </c>
    </row>
    <row r="72" spans="1:16" ht="30" customHeight="1">
      <c r="A72" s="35"/>
      <c r="B72" s="35"/>
      <c r="C72" s="36"/>
      <c r="D72" s="45" t="s">
        <v>74</v>
      </c>
      <c r="E72" s="46"/>
      <c r="F72" s="101">
        <v>0</v>
      </c>
      <c r="G72" s="101">
        <v>0</v>
      </c>
      <c r="H72" s="111">
        <f t="shared" si="1"/>
        <v>0</v>
      </c>
      <c r="I72" s="105">
        <v>0</v>
      </c>
      <c r="J72" s="101">
        <v>5184323</v>
      </c>
      <c r="K72" s="101">
        <v>4106411</v>
      </c>
      <c r="L72" s="101">
        <v>2752475</v>
      </c>
      <c r="M72" s="101">
        <v>1555077</v>
      </c>
      <c r="N72" s="101">
        <v>1107706</v>
      </c>
      <c r="O72" s="112">
        <f t="shared" si="3"/>
        <v>14705992</v>
      </c>
      <c r="P72" s="114">
        <f t="shared" si="4"/>
        <v>14705992</v>
      </c>
    </row>
    <row r="73" spans="1:16" ht="30" customHeight="1">
      <c r="A73" s="35"/>
      <c r="B73" s="35"/>
      <c r="C73" s="36"/>
      <c r="D73" s="45" t="s">
        <v>60</v>
      </c>
      <c r="E73" s="46"/>
      <c r="F73" s="101">
        <v>4200</v>
      </c>
      <c r="G73" s="101">
        <v>0</v>
      </c>
      <c r="H73" s="111">
        <f t="shared" si="1"/>
        <v>4200</v>
      </c>
      <c r="I73" s="102">
        <v>0</v>
      </c>
      <c r="J73" s="101">
        <v>440011</v>
      </c>
      <c r="K73" s="101">
        <v>231457</v>
      </c>
      <c r="L73" s="101">
        <v>719577</v>
      </c>
      <c r="M73" s="101">
        <v>524559</v>
      </c>
      <c r="N73" s="101">
        <v>391384</v>
      </c>
      <c r="O73" s="112">
        <f t="shared" si="3"/>
        <v>2306988</v>
      </c>
      <c r="P73" s="114">
        <f t="shared" si="4"/>
        <v>2311188</v>
      </c>
    </row>
    <row r="74" spans="1:16" ht="30" customHeight="1">
      <c r="A74" s="35"/>
      <c r="B74" s="35"/>
      <c r="C74" s="36"/>
      <c r="D74" s="45" t="s">
        <v>61</v>
      </c>
      <c r="E74" s="46"/>
      <c r="F74" s="101">
        <v>82902</v>
      </c>
      <c r="G74" s="101">
        <v>141315</v>
      </c>
      <c r="H74" s="111">
        <f t="shared" si="1"/>
        <v>224217</v>
      </c>
      <c r="I74" s="102">
        <v>0</v>
      </c>
      <c r="J74" s="101">
        <v>1430247</v>
      </c>
      <c r="K74" s="101">
        <v>1426647</v>
      </c>
      <c r="L74" s="101">
        <v>978029</v>
      </c>
      <c r="M74" s="101">
        <v>1109980</v>
      </c>
      <c r="N74" s="101">
        <v>361434</v>
      </c>
      <c r="O74" s="112">
        <f t="shared" si="3"/>
        <v>5306337</v>
      </c>
      <c r="P74" s="114">
        <f t="shared" si="4"/>
        <v>5530554</v>
      </c>
    </row>
    <row r="75" spans="1:16" ht="30" customHeight="1">
      <c r="A75" s="35"/>
      <c r="B75" s="35"/>
      <c r="C75" s="36"/>
      <c r="D75" s="45" t="s">
        <v>62</v>
      </c>
      <c r="E75" s="46"/>
      <c r="F75" s="101">
        <v>0</v>
      </c>
      <c r="G75" s="101">
        <v>0</v>
      </c>
      <c r="H75" s="111">
        <f aca="true" t="shared" si="16" ref="H75:H84">SUM(F75:G75)</f>
        <v>0</v>
      </c>
      <c r="I75" s="105">
        <v>0</v>
      </c>
      <c r="J75" s="101">
        <v>2049671</v>
      </c>
      <c r="K75" s="101">
        <v>2723789</v>
      </c>
      <c r="L75" s="101">
        <v>2837466</v>
      </c>
      <c r="M75" s="101">
        <v>1530783</v>
      </c>
      <c r="N75" s="101">
        <v>986755</v>
      </c>
      <c r="O75" s="112">
        <f aca="true" t="shared" si="17" ref="O75:O84">SUM(I75:N75)</f>
        <v>10128464</v>
      </c>
      <c r="P75" s="114">
        <f aca="true" t="shared" si="18" ref="P75:P84">SUM(O75,H75)</f>
        <v>10128464</v>
      </c>
    </row>
    <row r="76" spans="1:16" ht="30" customHeight="1">
      <c r="A76" s="35"/>
      <c r="B76" s="35"/>
      <c r="C76" s="36"/>
      <c r="D76" s="45" t="s">
        <v>63</v>
      </c>
      <c r="E76" s="46"/>
      <c r="F76" s="101">
        <v>0</v>
      </c>
      <c r="G76" s="101">
        <v>0</v>
      </c>
      <c r="H76" s="111">
        <f t="shared" si="16"/>
        <v>0</v>
      </c>
      <c r="I76" s="105">
        <v>0</v>
      </c>
      <c r="J76" s="101">
        <v>0</v>
      </c>
      <c r="K76" s="101">
        <v>0</v>
      </c>
      <c r="L76" s="101">
        <v>0</v>
      </c>
      <c r="M76" s="101">
        <v>0</v>
      </c>
      <c r="N76" s="101">
        <v>0</v>
      </c>
      <c r="O76" s="112">
        <f t="shared" si="17"/>
        <v>0</v>
      </c>
      <c r="P76" s="114">
        <f t="shared" si="18"/>
        <v>0</v>
      </c>
    </row>
    <row r="77" spans="1:16" ht="30" customHeight="1">
      <c r="A77" s="35"/>
      <c r="B77" s="35"/>
      <c r="C77" s="36"/>
      <c r="D77" s="191" t="s">
        <v>64</v>
      </c>
      <c r="E77" s="192"/>
      <c r="F77" s="101">
        <v>0</v>
      </c>
      <c r="G77" s="101">
        <v>0</v>
      </c>
      <c r="H77" s="112">
        <f t="shared" si="16"/>
        <v>0</v>
      </c>
      <c r="I77" s="105">
        <v>0</v>
      </c>
      <c r="J77" s="101">
        <v>22828</v>
      </c>
      <c r="K77" s="101">
        <v>125858</v>
      </c>
      <c r="L77" s="101">
        <v>2308108</v>
      </c>
      <c r="M77" s="101">
        <v>7248400</v>
      </c>
      <c r="N77" s="101">
        <v>6476295</v>
      </c>
      <c r="O77" s="112">
        <f t="shared" si="17"/>
        <v>16181489</v>
      </c>
      <c r="P77" s="114">
        <f t="shared" si="18"/>
        <v>16181489</v>
      </c>
    </row>
    <row r="78" spans="1:16" ht="30" customHeight="1" thickBot="1">
      <c r="A78" s="35"/>
      <c r="B78" s="35"/>
      <c r="C78" s="47"/>
      <c r="D78" s="193" t="s">
        <v>65</v>
      </c>
      <c r="E78" s="194"/>
      <c r="F78" s="104">
        <v>0</v>
      </c>
      <c r="G78" s="104">
        <v>0</v>
      </c>
      <c r="H78" s="121">
        <f t="shared" si="16"/>
        <v>0</v>
      </c>
      <c r="I78" s="106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21">
        <f t="shared" si="17"/>
        <v>0</v>
      </c>
      <c r="P78" s="122">
        <f t="shared" si="18"/>
        <v>0</v>
      </c>
    </row>
    <row r="79" spans="1:16" ht="30" customHeight="1">
      <c r="A79" s="35"/>
      <c r="B79" s="35"/>
      <c r="C79" s="34" t="s">
        <v>66</v>
      </c>
      <c r="D79" s="50"/>
      <c r="E79" s="51"/>
      <c r="F79" s="107">
        <f>SUM(F80:F83)</f>
        <v>0</v>
      </c>
      <c r="G79" s="107">
        <f>SUM(G80:G83)</f>
        <v>0</v>
      </c>
      <c r="H79" s="108">
        <f t="shared" si="16"/>
        <v>0</v>
      </c>
      <c r="I79" s="93">
        <v>0</v>
      </c>
      <c r="J79" s="107">
        <f>SUM(J80:J83)</f>
        <v>4385211</v>
      </c>
      <c r="K79" s="107">
        <f>SUM(K80:K83)</f>
        <v>5216142</v>
      </c>
      <c r="L79" s="107">
        <f>SUM(L80:L83)</f>
        <v>11955045</v>
      </c>
      <c r="M79" s="107">
        <f>SUM(M80:M83)</f>
        <v>27976948</v>
      </c>
      <c r="N79" s="107">
        <f>SUM(N80:N83)</f>
        <v>19355960</v>
      </c>
      <c r="O79" s="108">
        <f t="shared" si="17"/>
        <v>68889306</v>
      </c>
      <c r="P79" s="110">
        <f t="shared" si="18"/>
        <v>68889306</v>
      </c>
    </row>
    <row r="80" spans="1:16" ht="30" customHeight="1">
      <c r="A80" s="35"/>
      <c r="B80" s="35"/>
      <c r="C80" s="36"/>
      <c r="D80" s="45" t="s">
        <v>67</v>
      </c>
      <c r="E80" s="46"/>
      <c r="F80" s="101">
        <v>0</v>
      </c>
      <c r="G80" s="101">
        <v>0</v>
      </c>
      <c r="H80" s="112">
        <f t="shared" si="16"/>
        <v>0</v>
      </c>
      <c r="I80" s="105">
        <v>0</v>
      </c>
      <c r="J80" s="101">
        <v>153498</v>
      </c>
      <c r="K80" s="101">
        <v>252224</v>
      </c>
      <c r="L80" s="101">
        <v>5468724</v>
      </c>
      <c r="M80" s="101">
        <v>14685189</v>
      </c>
      <c r="N80" s="101">
        <v>10729533</v>
      </c>
      <c r="O80" s="39">
        <f t="shared" si="17"/>
        <v>31289168</v>
      </c>
      <c r="P80" s="114">
        <f t="shared" si="18"/>
        <v>31289168</v>
      </c>
    </row>
    <row r="81" spans="1:16" ht="30" customHeight="1">
      <c r="A81" s="35"/>
      <c r="B81" s="35"/>
      <c r="C81" s="36"/>
      <c r="D81" s="45" t="s">
        <v>68</v>
      </c>
      <c r="E81" s="46"/>
      <c r="F81" s="101">
        <v>0</v>
      </c>
      <c r="G81" s="101">
        <v>0</v>
      </c>
      <c r="H81" s="112">
        <f t="shared" si="16"/>
        <v>0</v>
      </c>
      <c r="I81" s="105">
        <v>0</v>
      </c>
      <c r="J81" s="101">
        <v>3972981</v>
      </c>
      <c r="K81" s="101">
        <v>4436767</v>
      </c>
      <c r="L81" s="101">
        <v>4960146</v>
      </c>
      <c r="M81" s="101">
        <v>5865899</v>
      </c>
      <c r="N81" s="101">
        <v>4080811</v>
      </c>
      <c r="O81" s="39">
        <f t="shared" si="17"/>
        <v>23316604</v>
      </c>
      <c r="P81" s="114">
        <f t="shared" si="18"/>
        <v>23316604</v>
      </c>
    </row>
    <row r="82" spans="1:16" ht="30" customHeight="1">
      <c r="A82" s="35"/>
      <c r="B82" s="35"/>
      <c r="C82" s="36"/>
      <c r="D82" s="45" t="s">
        <v>69</v>
      </c>
      <c r="E82" s="46"/>
      <c r="F82" s="101">
        <v>0</v>
      </c>
      <c r="G82" s="101">
        <v>0</v>
      </c>
      <c r="H82" s="112">
        <f t="shared" si="16"/>
        <v>0</v>
      </c>
      <c r="I82" s="105">
        <v>0</v>
      </c>
      <c r="J82" s="101">
        <v>96607</v>
      </c>
      <c r="K82" s="101">
        <v>175352</v>
      </c>
      <c r="L82" s="101">
        <v>939252</v>
      </c>
      <c r="M82" s="101">
        <v>3755074</v>
      </c>
      <c r="N82" s="101">
        <v>2309045</v>
      </c>
      <c r="O82" s="39">
        <f t="shared" si="17"/>
        <v>7275330</v>
      </c>
      <c r="P82" s="114">
        <f t="shared" si="18"/>
        <v>7275330</v>
      </c>
    </row>
    <row r="83" spans="1:16" ht="30" customHeight="1" thickBot="1">
      <c r="A83" s="35"/>
      <c r="B83" s="35"/>
      <c r="C83" s="47"/>
      <c r="D83" s="48" t="s">
        <v>78</v>
      </c>
      <c r="E83" s="49"/>
      <c r="F83" s="115">
        <v>0</v>
      </c>
      <c r="G83" s="115">
        <v>0</v>
      </c>
      <c r="H83" s="116">
        <f t="shared" si="16"/>
        <v>0</v>
      </c>
      <c r="I83" s="123">
        <v>0</v>
      </c>
      <c r="J83" s="115">
        <v>162125</v>
      </c>
      <c r="K83" s="115">
        <v>351799</v>
      </c>
      <c r="L83" s="115">
        <v>586923</v>
      </c>
      <c r="M83" s="115">
        <v>3670786</v>
      </c>
      <c r="N83" s="115">
        <v>2236571</v>
      </c>
      <c r="O83" s="130">
        <f t="shared" si="17"/>
        <v>7008204</v>
      </c>
      <c r="P83" s="118">
        <f t="shared" si="18"/>
        <v>7008204</v>
      </c>
    </row>
    <row r="84" spans="1:16" ht="30" customHeight="1" thickBot="1">
      <c r="A84" s="35"/>
      <c r="B84" s="35"/>
      <c r="C84" s="195" t="s">
        <v>70</v>
      </c>
      <c r="D84" s="196"/>
      <c r="E84" s="196"/>
      <c r="F84" s="124">
        <f>SUM(F48,F69,F79)</f>
        <v>2004233</v>
      </c>
      <c r="G84" s="124">
        <f>SUM(G48,G69,G79)</f>
        <v>3624381</v>
      </c>
      <c r="H84" s="125">
        <f t="shared" si="16"/>
        <v>5628614</v>
      </c>
      <c r="I84" s="126">
        <f aca="true" t="shared" si="19" ref="I84:N84">SUM(I48,I69,I79)</f>
        <v>0</v>
      </c>
      <c r="J84" s="124">
        <f t="shared" si="19"/>
        <v>42075482</v>
      </c>
      <c r="K84" s="124">
        <f t="shared" si="19"/>
        <v>38233600</v>
      </c>
      <c r="L84" s="124">
        <f t="shared" si="19"/>
        <v>40602510</v>
      </c>
      <c r="M84" s="124">
        <f t="shared" si="19"/>
        <v>56507576</v>
      </c>
      <c r="N84" s="124">
        <f t="shared" si="19"/>
        <v>37930815</v>
      </c>
      <c r="O84" s="125">
        <f t="shared" si="17"/>
        <v>215349983</v>
      </c>
      <c r="P84" s="127">
        <f t="shared" si="18"/>
        <v>220978597</v>
      </c>
    </row>
    <row r="85" spans="3:5" ht="12.75" thickTop="1">
      <c r="C85" s="35"/>
      <c r="D85" s="35"/>
      <c r="E85" s="35"/>
    </row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="60" zoomScaleNormal="60" zoomScalePageLayoutView="0" workbookViewId="0" topLeftCell="A1">
      <selection activeCell="A1" sqref="A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35" customWidth="1"/>
    <col min="17" max="17" width="4.25390625" style="35" customWidth="1"/>
    <col min="18" max="16384" width="0" style="35" hidden="1" customWidth="1"/>
  </cols>
  <sheetData>
    <row r="1" spans="1:15" ht="39.75" customHeight="1">
      <c r="A1" s="35"/>
      <c r="B1" s="35"/>
      <c r="C1" s="35"/>
      <c r="D1" s="54"/>
      <c r="E1" s="55"/>
      <c r="G1" s="180" t="s">
        <v>21</v>
      </c>
      <c r="H1" s="180"/>
      <c r="I1" s="180"/>
      <c r="J1" s="180"/>
      <c r="K1" s="180"/>
      <c r="L1" s="180"/>
      <c r="M1" s="180"/>
      <c r="N1" s="84"/>
      <c r="O1" s="56"/>
    </row>
    <row r="2" spans="1:16" ht="30" customHeight="1">
      <c r="A2" s="35"/>
      <c r="B2" s="35"/>
      <c r="C2" s="35"/>
      <c r="D2" s="35"/>
      <c r="E2" s="57"/>
      <c r="G2" s="168" t="s">
        <v>93</v>
      </c>
      <c r="H2" s="168"/>
      <c r="I2" s="168"/>
      <c r="J2" s="168"/>
      <c r="K2" s="168"/>
      <c r="L2" s="168"/>
      <c r="M2" s="168"/>
      <c r="N2" s="85"/>
      <c r="O2" s="161">
        <v>41086</v>
      </c>
      <c r="P2" s="161"/>
    </row>
    <row r="3" spans="1:17" ht="24.75" customHeight="1">
      <c r="A3" s="35"/>
      <c r="B3" s="35"/>
      <c r="C3" s="35"/>
      <c r="D3" s="35"/>
      <c r="E3" s="88"/>
      <c r="F3" s="86"/>
      <c r="N3" s="87"/>
      <c r="O3" s="161"/>
      <c r="P3" s="161"/>
      <c r="Q3" s="60"/>
    </row>
    <row r="4" spans="1:17" ht="24.75" customHeight="1">
      <c r="A4" s="35"/>
      <c r="B4" s="35"/>
      <c r="C4" s="98"/>
      <c r="D4" s="35"/>
      <c r="E4" s="35"/>
      <c r="N4" s="88"/>
      <c r="O4" s="161" t="s">
        <v>31</v>
      </c>
      <c r="P4" s="161"/>
      <c r="Q4" s="60"/>
    </row>
    <row r="5" spans="1:17" ht="27" customHeight="1">
      <c r="A5" s="35"/>
      <c r="B5" s="35"/>
      <c r="C5" s="98" t="s">
        <v>27</v>
      </c>
      <c r="D5" s="35"/>
      <c r="E5" s="62"/>
      <c r="F5" s="89"/>
      <c r="N5" s="90"/>
      <c r="O5" s="90"/>
      <c r="P5" s="79" t="s">
        <v>79</v>
      </c>
      <c r="Q5" s="60"/>
    </row>
    <row r="6" spans="1:17" ht="9" customHeight="1" thickBot="1">
      <c r="A6" s="35"/>
      <c r="B6" s="35"/>
      <c r="C6" s="99"/>
      <c r="D6" s="99"/>
      <c r="E6" s="99"/>
      <c r="F6" s="91"/>
      <c r="L6" s="65"/>
      <c r="M6" s="65"/>
      <c r="N6" s="92"/>
      <c r="O6" s="92"/>
      <c r="P6" s="92"/>
      <c r="Q6" s="65"/>
    </row>
    <row r="7" spans="1:17" ht="30" customHeight="1" thickBot="1" thickTop="1">
      <c r="A7" s="35"/>
      <c r="B7" s="35"/>
      <c r="C7" s="181" t="s">
        <v>32</v>
      </c>
      <c r="D7" s="182"/>
      <c r="E7" s="182"/>
      <c r="F7" s="185" t="s">
        <v>33</v>
      </c>
      <c r="G7" s="186"/>
      <c r="H7" s="186"/>
      <c r="I7" s="187" t="s">
        <v>34</v>
      </c>
      <c r="J7" s="187"/>
      <c r="K7" s="187"/>
      <c r="L7" s="187"/>
      <c r="M7" s="187"/>
      <c r="N7" s="187"/>
      <c r="O7" s="188"/>
      <c r="P7" s="189" t="s">
        <v>6</v>
      </c>
      <c r="Q7" s="9"/>
    </row>
    <row r="8" spans="1:17" ht="42" customHeight="1" thickBot="1">
      <c r="A8" s="35"/>
      <c r="B8" s="35"/>
      <c r="C8" s="183"/>
      <c r="D8" s="184"/>
      <c r="E8" s="184"/>
      <c r="F8" s="23" t="s">
        <v>7</v>
      </c>
      <c r="G8" s="23" t="s">
        <v>8</v>
      </c>
      <c r="H8" s="24" t="s">
        <v>9</v>
      </c>
      <c r="I8" s="25" t="s">
        <v>35</v>
      </c>
      <c r="J8" s="26" t="s">
        <v>1</v>
      </c>
      <c r="K8" s="26" t="s">
        <v>2</v>
      </c>
      <c r="L8" s="26" t="s">
        <v>3</v>
      </c>
      <c r="M8" s="26" t="s">
        <v>4</v>
      </c>
      <c r="N8" s="26" t="s">
        <v>5</v>
      </c>
      <c r="O8" s="27" t="s">
        <v>9</v>
      </c>
      <c r="P8" s="190"/>
      <c r="Q8" s="9"/>
    </row>
    <row r="9" spans="1:17" ht="30" customHeight="1" thickBot="1">
      <c r="A9" s="35"/>
      <c r="B9" s="35"/>
      <c r="C9" s="95" t="s">
        <v>72</v>
      </c>
      <c r="D9" s="28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9"/>
    </row>
    <row r="10" spans="1:17" ht="30" customHeight="1">
      <c r="A10" s="35"/>
      <c r="B10" s="35"/>
      <c r="C10" s="34" t="s">
        <v>37</v>
      </c>
      <c r="D10" s="31"/>
      <c r="E10" s="32"/>
      <c r="F10" s="107">
        <f>SUM(F11,F17,F20,F25,F29,F30)</f>
        <v>23493956</v>
      </c>
      <c r="G10" s="107">
        <f>SUM(G11,G17,G20,G25,G29,G30)</f>
        <v>37651968</v>
      </c>
      <c r="H10" s="108">
        <f>SUM(F10:G10)</f>
        <v>61145924</v>
      </c>
      <c r="I10" s="109">
        <f aca="true" t="shared" si="0" ref="I10:N10">SUM(I11,I17,I20,I25,I29,I30)</f>
        <v>0</v>
      </c>
      <c r="J10" s="107">
        <f t="shared" si="0"/>
        <v>279300904</v>
      </c>
      <c r="K10" s="107">
        <f t="shared" si="0"/>
        <v>228264066</v>
      </c>
      <c r="L10" s="107">
        <f t="shared" si="0"/>
        <v>174269865</v>
      </c>
      <c r="M10" s="107">
        <f t="shared" si="0"/>
        <v>151672961</v>
      </c>
      <c r="N10" s="107">
        <f t="shared" si="0"/>
        <v>85153352</v>
      </c>
      <c r="O10" s="108">
        <f>SUM(I10:N10)</f>
        <v>918661148</v>
      </c>
      <c r="P10" s="110">
        <f>SUM(O10,H10)</f>
        <v>979807072</v>
      </c>
      <c r="Q10" s="9"/>
    </row>
    <row r="11" spans="1:16" ht="30" customHeight="1">
      <c r="A11" s="35"/>
      <c r="B11" s="35"/>
      <c r="C11" s="36"/>
      <c r="D11" s="37" t="s">
        <v>38</v>
      </c>
      <c r="E11" s="38"/>
      <c r="F11" s="111">
        <f>SUM(F12:F16)</f>
        <v>2652240</v>
      </c>
      <c r="G11" s="111">
        <f>SUM(G12:G16)</f>
        <v>5499579</v>
      </c>
      <c r="H11" s="112">
        <f aca="true" t="shared" si="1" ref="H11:H74">SUM(F11:G11)</f>
        <v>8151819</v>
      </c>
      <c r="I11" s="113">
        <f aca="true" t="shared" si="2" ref="I11:N11">SUM(I12:I16)</f>
        <v>0</v>
      </c>
      <c r="J11" s="111">
        <f t="shared" si="2"/>
        <v>54540395</v>
      </c>
      <c r="K11" s="111">
        <f t="shared" si="2"/>
        <v>41464967</v>
      </c>
      <c r="L11" s="111">
        <f t="shared" si="2"/>
        <v>29343260</v>
      </c>
      <c r="M11" s="111">
        <f t="shared" si="2"/>
        <v>32747303</v>
      </c>
      <c r="N11" s="111">
        <f t="shared" si="2"/>
        <v>24024439</v>
      </c>
      <c r="O11" s="112">
        <f aca="true" t="shared" si="3" ref="O11:O74">SUM(I11:N11)</f>
        <v>182120364</v>
      </c>
      <c r="P11" s="114">
        <f aca="true" t="shared" si="4" ref="P11:P74">SUM(O11,H11)</f>
        <v>190272183</v>
      </c>
    </row>
    <row r="12" spans="1:16" ht="30" customHeight="1">
      <c r="A12" s="35"/>
      <c r="B12" s="35"/>
      <c r="C12" s="36"/>
      <c r="D12" s="37"/>
      <c r="E12" s="40" t="s">
        <v>39</v>
      </c>
      <c r="F12" s="101">
        <v>0</v>
      </c>
      <c r="G12" s="101">
        <v>0</v>
      </c>
      <c r="H12" s="112">
        <f t="shared" si="1"/>
        <v>0</v>
      </c>
      <c r="I12" s="102">
        <v>0</v>
      </c>
      <c r="J12" s="101">
        <v>34263458</v>
      </c>
      <c r="K12" s="101">
        <v>25878961</v>
      </c>
      <c r="L12" s="101">
        <v>18852183</v>
      </c>
      <c r="M12" s="101">
        <v>18323671</v>
      </c>
      <c r="N12" s="101">
        <v>13788256</v>
      </c>
      <c r="O12" s="112">
        <f t="shared" si="3"/>
        <v>111106529</v>
      </c>
      <c r="P12" s="114">
        <f t="shared" si="4"/>
        <v>111106529</v>
      </c>
    </row>
    <row r="13" spans="1:16" ht="30" customHeight="1">
      <c r="A13" s="35"/>
      <c r="B13" s="35"/>
      <c r="C13" s="36"/>
      <c r="D13" s="37"/>
      <c r="E13" s="40" t="s">
        <v>40</v>
      </c>
      <c r="F13" s="101">
        <v>0</v>
      </c>
      <c r="G13" s="101">
        <v>0</v>
      </c>
      <c r="H13" s="112">
        <f t="shared" si="1"/>
        <v>0</v>
      </c>
      <c r="I13" s="102">
        <v>0</v>
      </c>
      <c r="J13" s="101">
        <v>52350</v>
      </c>
      <c r="K13" s="101">
        <v>331556</v>
      </c>
      <c r="L13" s="101">
        <v>311587</v>
      </c>
      <c r="M13" s="101">
        <v>3118532</v>
      </c>
      <c r="N13" s="101">
        <v>2768559</v>
      </c>
      <c r="O13" s="112">
        <f t="shared" si="3"/>
        <v>6582584</v>
      </c>
      <c r="P13" s="114">
        <f t="shared" si="4"/>
        <v>6582584</v>
      </c>
    </row>
    <row r="14" spans="1:16" ht="30" customHeight="1">
      <c r="A14" s="35"/>
      <c r="B14" s="35"/>
      <c r="C14" s="36"/>
      <c r="D14" s="37"/>
      <c r="E14" s="40" t="s">
        <v>41</v>
      </c>
      <c r="F14" s="101">
        <v>1246740</v>
      </c>
      <c r="G14" s="101">
        <v>2754729</v>
      </c>
      <c r="H14" s="112">
        <f t="shared" si="1"/>
        <v>4001469</v>
      </c>
      <c r="I14" s="102">
        <v>0</v>
      </c>
      <c r="J14" s="101">
        <v>9160577</v>
      </c>
      <c r="K14" s="101">
        <v>6602800</v>
      </c>
      <c r="L14" s="101">
        <v>4364730</v>
      </c>
      <c r="M14" s="101">
        <v>5531720</v>
      </c>
      <c r="N14" s="101">
        <v>4523575</v>
      </c>
      <c r="O14" s="112">
        <f t="shared" si="3"/>
        <v>30183402</v>
      </c>
      <c r="P14" s="114">
        <f t="shared" si="4"/>
        <v>34184871</v>
      </c>
    </row>
    <row r="15" spans="1:16" ht="30" customHeight="1">
      <c r="A15" s="35"/>
      <c r="B15" s="35"/>
      <c r="C15" s="36"/>
      <c r="D15" s="37"/>
      <c r="E15" s="40" t="s">
        <v>42</v>
      </c>
      <c r="F15" s="101">
        <v>947060</v>
      </c>
      <c r="G15" s="101">
        <v>2155200</v>
      </c>
      <c r="H15" s="112">
        <f t="shared" si="1"/>
        <v>3102260</v>
      </c>
      <c r="I15" s="102">
        <v>0</v>
      </c>
      <c r="J15" s="101">
        <v>6568000</v>
      </c>
      <c r="K15" s="101">
        <v>4867300</v>
      </c>
      <c r="L15" s="101">
        <v>3251310</v>
      </c>
      <c r="M15" s="101">
        <v>3372490</v>
      </c>
      <c r="N15" s="101">
        <v>1392999</v>
      </c>
      <c r="O15" s="112">
        <f t="shared" si="3"/>
        <v>19452099</v>
      </c>
      <c r="P15" s="114">
        <f t="shared" si="4"/>
        <v>22554359</v>
      </c>
    </row>
    <row r="16" spans="1:16" ht="30" customHeight="1">
      <c r="A16" s="35"/>
      <c r="B16" s="35"/>
      <c r="C16" s="36"/>
      <c r="D16" s="37"/>
      <c r="E16" s="40" t="s">
        <v>43</v>
      </c>
      <c r="F16" s="101">
        <v>458440</v>
      </c>
      <c r="G16" s="101">
        <v>589650</v>
      </c>
      <c r="H16" s="112">
        <f t="shared" si="1"/>
        <v>1048090</v>
      </c>
      <c r="I16" s="102">
        <v>0</v>
      </c>
      <c r="J16" s="101">
        <v>4496010</v>
      </c>
      <c r="K16" s="101">
        <v>3784350</v>
      </c>
      <c r="L16" s="101">
        <v>2563450</v>
      </c>
      <c r="M16" s="101">
        <v>2400890</v>
      </c>
      <c r="N16" s="101">
        <v>1551050</v>
      </c>
      <c r="O16" s="112">
        <f t="shared" si="3"/>
        <v>14795750</v>
      </c>
      <c r="P16" s="114">
        <f t="shared" si="4"/>
        <v>15843840</v>
      </c>
    </row>
    <row r="17" spans="1:16" ht="30" customHeight="1">
      <c r="A17" s="35"/>
      <c r="B17" s="35"/>
      <c r="C17" s="36"/>
      <c r="D17" s="41" t="s">
        <v>44</v>
      </c>
      <c r="E17" s="42"/>
      <c r="F17" s="111">
        <f>SUM(F18:F19)</f>
        <v>7386230</v>
      </c>
      <c r="G17" s="111">
        <f>SUM(G18:G19)</f>
        <v>15561197</v>
      </c>
      <c r="H17" s="112">
        <f t="shared" si="1"/>
        <v>22947427</v>
      </c>
      <c r="I17" s="113">
        <f aca="true" t="shared" si="5" ref="I17:N17">SUM(I18:I19)</f>
        <v>0</v>
      </c>
      <c r="J17" s="111">
        <f t="shared" si="5"/>
        <v>143190047</v>
      </c>
      <c r="K17" s="111">
        <f t="shared" si="5"/>
        <v>117947147</v>
      </c>
      <c r="L17" s="111">
        <f t="shared" si="5"/>
        <v>75691410</v>
      </c>
      <c r="M17" s="111">
        <f t="shared" si="5"/>
        <v>56593425</v>
      </c>
      <c r="N17" s="111">
        <f t="shared" si="5"/>
        <v>33473421</v>
      </c>
      <c r="O17" s="112">
        <f t="shared" si="3"/>
        <v>426895450</v>
      </c>
      <c r="P17" s="114">
        <f t="shared" si="4"/>
        <v>449842877</v>
      </c>
    </row>
    <row r="18" spans="1:16" ht="30" customHeight="1">
      <c r="A18" s="35"/>
      <c r="B18" s="35"/>
      <c r="C18" s="36"/>
      <c r="D18" s="37"/>
      <c r="E18" s="40" t="s">
        <v>45</v>
      </c>
      <c r="F18" s="101">
        <v>0</v>
      </c>
      <c r="G18" s="101">
        <v>0</v>
      </c>
      <c r="H18" s="112">
        <f t="shared" si="1"/>
        <v>0</v>
      </c>
      <c r="I18" s="102">
        <v>0</v>
      </c>
      <c r="J18" s="101">
        <v>107664502</v>
      </c>
      <c r="K18" s="101">
        <v>86955758</v>
      </c>
      <c r="L18" s="101">
        <v>60783283</v>
      </c>
      <c r="M18" s="101">
        <v>48287611</v>
      </c>
      <c r="N18" s="101">
        <v>29797841</v>
      </c>
      <c r="O18" s="112">
        <f t="shared" si="3"/>
        <v>333488995</v>
      </c>
      <c r="P18" s="114">
        <f t="shared" si="4"/>
        <v>333488995</v>
      </c>
    </row>
    <row r="19" spans="1:16" ht="30" customHeight="1">
      <c r="A19" s="35"/>
      <c r="B19" s="35"/>
      <c r="C19" s="36"/>
      <c r="D19" s="37"/>
      <c r="E19" s="40" t="s">
        <v>46</v>
      </c>
      <c r="F19" s="101">
        <v>7386230</v>
      </c>
      <c r="G19" s="101">
        <v>15561197</v>
      </c>
      <c r="H19" s="112">
        <f t="shared" si="1"/>
        <v>22947427</v>
      </c>
      <c r="I19" s="102">
        <v>0</v>
      </c>
      <c r="J19" s="101">
        <v>35525545</v>
      </c>
      <c r="K19" s="101">
        <v>30991389</v>
      </c>
      <c r="L19" s="101">
        <v>14908127</v>
      </c>
      <c r="M19" s="101">
        <v>8305814</v>
      </c>
      <c r="N19" s="101">
        <v>3675580</v>
      </c>
      <c r="O19" s="112">
        <f t="shared" si="3"/>
        <v>93406455</v>
      </c>
      <c r="P19" s="114">
        <f t="shared" si="4"/>
        <v>116353882</v>
      </c>
    </row>
    <row r="20" spans="1:16" ht="30" customHeight="1">
      <c r="A20" s="35"/>
      <c r="B20" s="35"/>
      <c r="C20" s="36"/>
      <c r="D20" s="41" t="s">
        <v>47</v>
      </c>
      <c r="E20" s="42"/>
      <c r="F20" s="111">
        <f>SUM(F21:F24)</f>
        <v>178870</v>
      </c>
      <c r="G20" s="111">
        <f>SUM(G21:G24)</f>
        <v>739400</v>
      </c>
      <c r="H20" s="112">
        <f t="shared" si="1"/>
        <v>918270</v>
      </c>
      <c r="I20" s="113">
        <f aca="true" t="shared" si="6" ref="I20:N20">SUM(I21:I24)</f>
        <v>0</v>
      </c>
      <c r="J20" s="111">
        <f t="shared" si="6"/>
        <v>11564780</v>
      </c>
      <c r="K20" s="111">
        <f t="shared" si="6"/>
        <v>12415220</v>
      </c>
      <c r="L20" s="111">
        <f t="shared" si="6"/>
        <v>28648640</v>
      </c>
      <c r="M20" s="111">
        <f t="shared" si="6"/>
        <v>28080099</v>
      </c>
      <c r="N20" s="111">
        <f t="shared" si="6"/>
        <v>10917370</v>
      </c>
      <c r="O20" s="112">
        <f t="shared" si="3"/>
        <v>91626109</v>
      </c>
      <c r="P20" s="114">
        <f t="shared" si="4"/>
        <v>92544379</v>
      </c>
    </row>
    <row r="21" spans="1:16" ht="30" customHeight="1">
      <c r="A21" s="35"/>
      <c r="B21" s="35"/>
      <c r="C21" s="36"/>
      <c r="D21" s="37"/>
      <c r="E21" s="40" t="s">
        <v>48</v>
      </c>
      <c r="F21" s="101">
        <v>153930</v>
      </c>
      <c r="G21" s="101">
        <v>489340</v>
      </c>
      <c r="H21" s="112">
        <f t="shared" si="1"/>
        <v>643270</v>
      </c>
      <c r="I21" s="102">
        <v>0</v>
      </c>
      <c r="J21" s="101">
        <v>9264390</v>
      </c>
      <c r="K21" s="101">
        <v>11170910</v>
      </c>
      <c r="L21" s="101">
        <v>26869490</v>
      </c>
      <c r="M21" s="101">
        <v>26915399</v>
      </c>
      <c r="N21" s="101">
        <v>10220180</v>
      </c>
      <c r="O21" s="112">
        <f t="shared" si="3"/>
        <v>84440369</v>
      </c>
      <c r="P21" s="114">
        <f t="shared" si="4"/>
        <v>85083639</v>
      </c>
    </row>
    <row r="22" spans="1:16" ht="30" customHeight="1">
      <c r="A22" s="35"/>
      <c r="B22" s="35"/>
      <c r="C22" s="36"/>
      <c r="D22" s="37"/>
      <c r="E22" s="43" t="s">
        <v>49</v>
      </c>
      <c r="F22" s="101">
        <v>24940</v>
      </c>
      <c r="G22" s="101">
        <v>250060</v>
      </c>
      <c r="H22" s="112">
        <f t="shared" si="1"/>
        <v>275000</v>
      </c>
      <c r="I22" s="102">
        <v>0</v>
      </c>
      <c r="J22" s="101">
        <v>2300390</v>
      </c>
      <c r="K22" s="101">
        <v>1244310</v>
      </c>
      <c r="L22" s="101">
        <v>1779150</v>
      </c>
      <c r="M22" s="101">
        <v>1164700</v>
      </c>
      <c r="N22" s="101">
        <v>697190</v>
      </c>
      <c r="O22" s="112">
        <f t="shared" si="3"/>
        <v>7185740</v>
      </c>
      <c r="P22" s="114">
        <f t="shared" si="4"/>
        <v>7460740</v>
      </c>
    </row>
    <row r="23" spans="1:16" ht="30" customHeight="1">
      <c r="A23" s="35"/>
      <c r="B23" s="35"/>
      <c r="C23" s="36"/>
      <c r="D23" s="37"/>
      <c r="E23" s="43" t="s">
        <v>50</v>
      </c>
      <c r="F23" s="101">
        <v>0</v>
      </c>
      <c r="G23" s="101">
        <v>0</v>
      </c>
      <c r="H23" s="112">
        <f t="shared" si="1"/>
        <v>0</v>
      </c>
      <c r="I23" s="102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12">
        <f t="shared" si="3"/>
        <v>0</v>
      </c>
      <c r="P23" s="114">
        <f t="shared" si="4"/>
        <v>0</v>
      </c>
    </row>
    <row r="24" spans="1:16" ht="30" customHeight="1">
      <c r="A24" s="35"/>
      <c r="B24" s="35"/>
      <c r="C24" s="36"/>
      <c r="D24" s="44"/>
      <c r="E24" s="43" t="s">
        <v>77</v>
      </c>
      <c r="F24" s="101">
        <v>0</v>
      </c>
      <c r="G24" s="101">
        <v>0</v>
      </c>
      <c r="H24" s="112">
        <f t="shared" si="1"/>
        <v>0</v>
      </c>
      <c r="I24" s="105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12">
        <f t="shared" si="3"/>
        <v>0</v>
      </c>
      <c r="P24" s="114">
        <f t="shared" si="4"/>
        <v>0</v>
      </c>
    </row>
    <row r="25" spans="1:16" ht="30" customHeight="1">
      <c r="A25" s="35"/>
      <c r="B25" s="35"/>
      <c r="C25" s="36"/>
      <c r="D25" s="41" t="s">
        <v>51</v>
      </c>
      <c r="E25" s="42"/>
      <c r="F25" s="111">
        <f>SUM(F26:F28)</f>
        <v>7932055</v>
      </c>
      <c r="G25" s="111">
        <f>SUM(G26:G28)</f>
        <v>9182519</v>
      </c>
      <c r="H25" s="112">
        <f t="shared" si="1"/>
        <v>17114574</v>
      </c>
      <c r="I25" s="113">
        <f aca="true" t="shared" si="7" ref="I25:N25">SUM(I26:I28)</f>
        <v>0</v>
      </c>
      <c r="J25" s="111">
        <f>SUM(J26:J28)</f>
        <v>14358144</v>
      </c>
      <c r="K25" s="111">
        <f t="shared" si="7"/>
        <v>20915731</v>
      </c>
      <c r="L25" s="111">
        <f t="shared" si="7"/>
        <v>13225793</v>
      </c>
      <c r="M25" s="111">
        <f t="shared" si="7"/>
        <v>11172544</v>
      </c>
      <c r="N25" s="111">
        <f t="shared" si="7"/>
        <v>5624516</v>
      </c>
      <c r="O25" s="112">
        <f t="shared" si="3"/>
        <v>65296728</v>
      </c>
      <c r="P25" s="114">
        <f t="shared" si="4"/>
        <v>82411302</v>
      </c>
    </row>
    <row r="26" spans="1:16" ht="30" customHeight="1">
      <c r="A26" s="35"/>
      <c r="B26" s="35"/>
      <c r="C26" s="36"/>
      <c r="D26" s="37"/>
      <c r="E26" s="43" t="s">
        <v>52</v>
      </c>
      <c r="F26" s="101">
        <v>3615780</v>
      </c>
      <c r="G26" s="101">
        <v>6386760</v>
      </c>
      <c r="H26" s="112">
        <f t="shared" si="1"/>
        <v>10002540</v>
      </c>
      <c r="I26" s="102">
        <v>0</v>
      </c>
      <c r="J26" s="101">
        <v>11497820</v>
      </c>
      <c r="K26" s="101">
        <v>18551670</v>
      </c>
      <c r="L26" s="101">
        <v>12093230</v>
      </c>
      <c r="M26" s="101">
        <v>10211640</v>
      </c>
      <c r="N26" s="101">
        <v>5484940</v>
      </c>
      <c r="O26" s="112">
        <f t="shared" si="3"/>
        <v>57839300</v>
      </c>
      <c r="P26" s="114">
        <f t="shared" si="4"/>
        <v>67841840</v>
      </c>
    </row>
    <row r="27" spans="1:16" ht="30" customHeight="1">
      <c r="A27" s="35"/>
      <c r="B27" s="35"/>
      <c r="C27" s="36"/>
      <c r="D27" s="37"/>
      <c r="E27" s="43" t="s">
        <v>53</v>
      </c>
      <c r="F27" s="101">
        <v>464790</v>
      </c>
      <c r="G27" s="101">
        <v>754428</v>
      </c>
      <c r="H27" s="112">
        <f t="shared" si="1"/>
        <v>1219218</v>
      </c>
      <c r="I27" s="102">
        <v>0</v>
      </c>
      <c r="J27" s="101">
        <v>1007992</v>
      </c>
      <c r="K27" s="101">
        <v>817514</v>
      </c>
      <c r="L27" s="101">
        <v>309494</v>
      </c>
      <c r="M27" s="101">
        <v>358152</v>
      </c>
      <c r="N27" s="101">
        <v>77000</v>
      </c>
      <c r="O27" s="112">
        <f t="shared" si="3"/>
        <v>2570152</v>
      </c>
      <c r="P27" s="114">
        <f t="shared" si="4"/>
        <v>3789370</v>
      </c>
    </row>
    <row r="28" spans="1:16" ht="30" customHeight="1">
      <c r="A28" s="35"/>
      <c r="B28" s="35"/>
      <c r="C28" s="36"/>
      <c r="D28" s="37"/>
      <c r="E28" s="43" t="s">
        <v>54</v>
      </c>
      <c r="F28" s="101">
        <v>3851485</v>
      </c>
      <c r="G28" s="101">
        <v>2041331</v>
      </c>
      <c r="H28" s="112">
        <f t="shared" si="1"/>
        <v>5892816</v>
      </c>
      <c r="I28" s="102">
        <v>0</v>
      </c>
      <c r="J28" s="101">
        <v>1852332</v>
      </c>
      <c r="K28" s="101">
        <v>1546547</v>
      </c>
      <c r="L28" s="101">
        <v>823069</v>
      </c>
      <c r="M28" s="101">
        <v>602752</v>
      </c>
      <c r="N28" s="101">
        <v>62576</v>
      </c>
      <c r="O28" s="112">
        <f t="shared" si="3"/>
        <v>4887276</v>
      </c>
      <c r="P28" s="114">
        <f t="shared" si="4"/>
        <v>10780092</v>
      </c>
    </row>
    <row r="29" spans="1:16" ht="30" customHeight="1">
      <c r="A29" s="35"/>
      <c r="B29" s="35"/>
      <c r="C29" s="36"/>
      <c r="D29" s="45" t="s">
        <v>55</v>
      </c>
      <c r="E29" s="46"/>
      <c r="F29" s="101">
        <v>1157641</v>
      </c>
      <c r="G29" s="101">
        <v>1498401</v>
      </c>
      <c r="H29" s="112">
        <f t="shared" si="1"/>
        <v>2656042</v>
      </c>
      <c r="I29" s="102">
        <v>0</v>
      </c>
      <c r="J29" s="101">
        <v>15994246</v>
      </c>
      <c r="K29" s="101">
        <v>11278752</v>
      </c>
      <c r="L29" s="101">
        <v>11231722</v>
      </c>
      <c r="M29" s="101">
        <v>12344674</v>
      </c>
      <c r="N29" s="101">
        <v>6374020</v>
      </c>
      <c r="O29" s="112">
        <f t="shared" si="3"/>
        <v>57223414</v>
      </c>
      <c r="P29" s="114">
        <f t="shared" si="4"/>
        <v>59879456</v>
      </c>
    </row>
    <row r="30" spans="1:16" ht="30" customHeight="1" thickBot="1">
      <c r="A30" s="35"/>
      <c r="B30" s="35"/>
      <c r="C30" s="47"/>
      <c r="D30" s="48" t="s">
        <v>56</v>
      </c>
      <c r="E30" s="49"/>
      <c r="F30" s="115">
        <v>4186920</v>
      </c>
      <c r="G30" s="115">
        <v>5170872</v>
      </c>
      <c r="H30" s="116">
        <f t="shared" si="1"/>
        <v>9357792</v>
      </c>
      <c r="I30" s="117">
        <v>0</v>
      </c>
      <c r="J30" s="115">
        <v>39653292</v>
      </c>
      <c r="K30" s="115">
        <v>24242249</v>
      </c>
      <c r="L30" s="115">
        <v>16129040</v>
      </c>
      <c r="M30" s="115">
        <v>10734916</v>
      </c>
      <c r="N30" s="115">
        <v>4739586</v>
      </c>
      <c r="O30" s="116">
        <f t="shared" si="3"/>
        <v>95499083</v>
      </c>
      <c r="P30" s="118">
        <f t="shared" si="4"/>
        <v>104856875</v>
      </c>
    </row>
    <row r="31" spans="1:16" ht="30" customHeight="1">
      <c r="A31" s="35"/>
      <c r="B31" s="35"/>
      <c r="C31" s="34" t="s">
        <v>57</v>
      </c>
      <c r="D31" s="50"/>
      <c r="E31" s="51"/>
      <c r="F31" s="107">
        <f>SUM(F32:F40)</f>
        <v>871020</v>
      </c>
      <c r="G31" s="107">
        <f>SUM(G32:G40)</f>
        <v>1413150</v>
      </c>
      <c r="H31" s="108">
        <f t="shared" si="1"/>
        <v>2284170</v>
      </c>
      <c r="I31" s="109">
        <f aca="true" t="shared" si="8" ref="I31:N31">SUM(I32:I40)</f>
        <v>0</v>
      </c>
      <c r="J31" s="107">
        <f t="shared" si="8"/>
        <v>100666935</v>
      </c>
      <c r="K31" s="107">
        <f t="shared" si="8"/>
        <v>104382160</v>
      </c>
      <c r="L31" s="107">
        <f t="shared" si="8"/>
        <v>113400160</v>
      </c>
      <c r="M31" s="107">
        <f t="shared" si="8"/>
        <v>134847917</v>
      </c>
      <c r="N31" s="107">
        <f t="shared" si="8"/>
        <v>100908170</v>
      </c>
      <c r="O31" s="108">
        <f t="shared" si="3"/>
        <v>554205342</v>
      </c>
      <c r="P31" s="110">
        <f t="shared" si="4"/>
        <v>556489512</v>
      </c>
    </row>
    <row r="32" spans="1:16" ht="30" customHeight="1">
      <c r="A32" s="35"/>
      <c r="B32" s="35"/>
      <c r="C32" s="52"/>
      <c r="D32" s="45" t="s">
        <v>58</v>
      </c>
      <c r="E32" s="46"/>
      <c r="F32" s="103">
        <v>0</v>
      </c>
      <c r="G32" s="103">
        <v>0</v>
      </c>
      <c r="H32" s="119">
        <f t="shared" si="1"/>
        <v>0</v>
      </c>
      <c r="I32" s="105">
        <v>0</v>
      </c>
      <c r="J32" s="103">
        <v>9275330</v>
      </c>
      <c r="K32" s="103">
        <v>18240540</v>
      </c>
      <c r="L32" s="103">
        <v>17443610</v>
      </c>
      <c r="M32" s="103">
        <v>15159927</v>
      </c>
      <c r="N32" s="103">
        <v>7672430</v>
      </c>
      <c r="O32" s="119">
        <f t="shared" si="3"/>
        <v>67791837</v>
      </c>
      <c r="P32" s="120">
        <f t="shared" si="4"/>
        <v>67791837</v>
      </c>
    </row>
    <row r="33" spans="1:16" ht="30" customHeight="1">
      <c r="A33" s="35"/>
      <c r="B33" s="35"/>
      <c r="C33" s="36"/>
      <c r="D33" s="45" t="s">
        <v>59</v>
      </c>
      <c r="E33" s="46"/>
      <c r="F33" s="101">
        <v>0</v>
      </c>
      <c r="G33" s="101">
        <v>0</v>
      </c>
      <c r="H33" s="111">
        <f t="shared" si="1"/>
        <v>0</v>
      </c>
      <c r="I33" s="105">
        <v>0</v>
      </c>
      <c r="J33" s="101">
        <v>116240</v>
      </c>
      <c r="K33" s="101">
        <v>0</v>
      </c>
      <c r="L33" s="101">
        <v>0</v>
      </c>
      <c r="M33" s="101">
        <v>0</v>
      </c>
      <c r="N33" s="101">
        <v>0</v>
      </c>
      <c r="O33" s="112">
        <f t="shared" si="3"/>
        <v>116240</v>
      </c>
      <c r="P33" s="114">
        <f t="shared" si="4"/>
        <v>116240</v>
      </c>
    </row>
    <row r="34" spans="1:16" ht="30" customHeight="1">
      <c r="A34" s="35"/>
      <c r="B34" s="35"/>
      <c r="C34" s="36"/>
      <c r="D34" s="45" t="s">
        <v>74</v>
      </c>
      <c r="E34" s="46"/>
      <c r="F34" s="101">
        <v>0</v>
      </c>
      <c r="G34" s="101">
        <v>0</v>
      </c>
      <c r="H34" s="111">
        <f t="shared" si="1"/>
        <v>0</v>
      </c>
      <c r="I34" s="105">
        <v>0</v>
      </c>
      <c r="J34" s="101">
        <v>51845859</v>
      </c>
      <c r="K34" s="101">
        <v>41064110</v>
      </c>
      <c r="L34" s="101">
        <v>27524750</v>
      </c>
      <c r="M34" s="101">
        <v>15550770</v>
      </c>
      <c r="N34" s="101">
        <v>11077060</v>
      </c>
      <c r="O34" s="112">
        <f t="shared" si="3"/>
        <v>147062549</v>
      </c>
      <c r="P34" s="114">
        <f t="shared" si="4"/>
        <v>147062549</v>
      </c>
    </row>
    <row r="35" spans="1:16" ht="30" customHeight="1">
      <c r="A35" s="35"/>
      <c r="B35" s="35"/>
      <c r="C35" s="36"/>
      <c r="D35" s="45" t="s">
        <v>60</v>
      </c>
      <c r="E35" s="46"/>
      <c r="F35" s="101">
        <v>42000</v>
      </c>
      <c r="G35" s="101">
        <v>0</v>
      </c>
      <c r="H35" s="111">
        <f t="shared" si="1"/>
        <v>42000</v>
      </c>
      <c r="I35" s="102">
        <v>0</v>
      </c>
      <c r="J35" s="101">
        <v>4400110</v>
      </c>
      <c r="K35" s="101">
        <v>2314570</v>
      </c>
      <c r="L35" s="101">
        <v>7195770</v>
      </c>
      <c r="M35" s="101">
        <v>5245590</v>
      </c>
      <c r="N35" s="101">
        <v>3913840</v>
      </c>
      <c r="O35" s="112">
        <f t="shared" si="3"/>
        <v>23069880</v>
      </c>
      <c r="P35" s="114">
        <f t="shared" si="4"/>
        <v>23111880</v>
      </c>
    </row>
    <row r="36" spans="1:16" ht="30" customHeight="1">
      <c r="A36" s="35"/>
      <c r="B36" s="35"/>
      <c r="C36" s="36"/>
      <c r="D36" s="45" t="s">
        <v>61</v>
      </c>
      <c r="E36" s="46"/>
      <c r="F36" s="101">
        <v>829020</v>
      </c>
      <c r="G36" s="101">
        <v>1413150</v>
      </c>
      <c r="H36" s="111">
        <f t="shared" si="1"/>
        <v>2242170</v>
      </c>
      <c r="I36" s="102">
        <v>0</v>
      </c>
      <c r="J36" s="101">
        <v>14304406</v>
      </c>
      <c r="K36" s="101">
        <v>14266470</v>
      </c>
      <c r="L36" s="101">
        <v>9780290</v>
      </c>
      <c r="M36" s="101">
        <v>11099800</v>
      </c>
      <c r="N36" s="101">
        <v>3614340</v>
      </c>
      <c r="O36" s="112">
        <f t="shared" si="3"/>
        <v>53065306</v>
      </c>
      <c r="P36" s="114">
        <f t="shared" si="4"/>
        <v>55307476</v>
      </c>
    </row>
    <row r="37" spans="1:16" ht="30" customHeight="1">
      <c r="A37" s="35"/>
      <c r="B37" s="35"/>
      <c r="C37" s="36"/>
      <c r="D37" s="45" t="s">
        <v>62</v>
      </c>
      <c r="E37" s="46"/>
      <c r="F37" s="101">
        <v>0</v>
      </c>
      <c r="G37" s="101">
        <v>0</v>
      </c>
      <c r="H37" s="111">
        <f t="shared" si="1"/>
        <v>0</v>
      </c>
      <c r="I37" s="105">
        <v>0</v>
      </c>
      <c r="J37" s="101">
        <v>20496710</v>
      </c>
      <c r="K37" s="101">
        <v>27237890</v>
      </c>
      <c r="L37" s="101">
        <v>28374660</v>
      </c>
      <c r="M37" s="101">
        <v>15307830</v>
      </c>
      <c r="N37" s="101">
        <v>9867550</v>
      </c>
      <c r="O37" s="112">
        <f t="shared" si="3"/>
        <v>101284640</v>
      </c>
      <c r="P37" s="114">
        <f t="shared" si="4"/>
        <v>101284640</v>
      </c>
    </row>
    <row r="38" spans="1:16" ht="30" customHeight="1">
      <c r="A38" s="35"/>
      <c r="B38" s="35"/>
      <c r="C38" s="36"/>
      <c r="D38" s="45" t="s">
        <v>63</v>
      </c>
      <c r="E38" s="46"/>
      <c r="F38" s="101">
        <v>0</v>
      </c>
      <c r="G38" s="101">
        <v>0</v>
      </c>
      <c r="H38" s="111">
        <f t="shared" si="1"/>
        <v>0</v>
      </c>
      <c r="I38" s="105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12">
        <f t="shared" si="3"/>
        <v>0</v>
      </c>
      <c r="P38" s="114">
        <f t="shared" si="4"/>
        <v>0</v>
      </c>
    </row>
    <row r="39" spans="1:16" ht="30" customHeight="1">
      <c r="A39" s="35"/>
      <c r="B39" s="35"/>
      <c r="C39" s="36"/>
      <c r="D39" s="191" t="s">
        <v>64</v>
      </c>
      <c r="E39" s="198"/>
      <c r="F39" s="101">
        <v>0</v>
      </c>
      <c r="G39" s="101">
        <v>0</v>
      </c>
      <c r="H39" s="112">
        <f t="shared" si="1"/>
        <v>0</v>
      </c>
      <c r="I39" s="105">
        <v>0</v>
      </c>
      <c r="J39" s="101">
        <v>228280</v>
      </c>
      <c r="K39" s="101">
        <v>1258580</v>
      </c>
      <c r="L39" s="101">
        <v>23081080</v>
      </c>
      <c r="M39" s="101">
        <v>72484000</v>
      </c>
      <c r="N39" s="101">
        <v>64762950</v>
      </c>
      <c r="O39" s="112">
        <f t="shared" si="3"/>
        <v>161814890</v>
      </c>
      <c r="P39" s="114">
        <f t="shared" si="4"/>
        <v>161814890</v>
      </c>
    </row>
    <row r="40" spans="1:16" ht="30" customHeight="1" thickBot="1">
      <c r="A40" s="35"/>
      <c r="B40" s="35"/>
      <c r="C40" s="47"/>
      <c r="D40" s="193" t="s">
        <v>65</v>
      </c>
      <c r="E40" s="194"/>
      <c r="F40" s="104">
        <v>0</v>
      </c>
      <c r="G40" s="104">
        <v>0</v>
      </c>
      <c r="H40" s="121">
        <f t="shared" si="1"/>
        <v>0</v>
      </c>
      <c r="I40" s="106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21">
        <f t="shared" si="3"/>
        <v>0</v>
      </c>
      <c r="P40" s="122">
        <f t="shared" si="4"/>
        <v>0</v>
      </c>
    </row>
    <row r="41" spans="1:16" ht="30" customHeight="1">
      <c r="A41" s="35"/>
      <c r="B41" s="35"/>
      <c r="C41" s="34" t="s">
        <v>66</v>
      </c>
      <c r="D41" s="50"/>
      <c r="E41" s="51"/>
      <c r="F41" s="107">
        <f>SUM(F42:F45)</f>
        <v>0</v>
      </c>
      <c r="G41" s="107">
        <f>SUM(G42:G45)</f>
        <v>0</v>
      </c>
      <c r="H41" s="108">
        <f t="shared" si="1"/>
        <v>0</v>
      </c>
      <c r="I41" s="93">
        <v>0</v>
      </c>
      <c r="J41" s="107">
        <f>SUM(J42:J45)</f>
        <v>43862869</v>
      </c>
      <c r="K41" s="107">
        <f>SUM(K42:K45)</f>
        <v>52168957</v>
      </c>
      <c r="L41" s="107">
        <f>SUM(L42:L45)</f>
        <v>119616532</v>
      </c>
      <c r="M41" s="107">
        <f>SUM(M42:M45)</f>
        <v>279873991</v>
      </c>
      <c r="N41" s="107">
        <f>SUM(N42:N45)</f>
        <v>193683539</v>
      </c>
      <c r="O41" s="108">
        <f t="shared" si="3"/>
        <v>689205888</v>
      </c>
      <c r="P41" s="110">
        <f t="shared" si="4"/>
        <v>689205888</v>
      </c>
    </row>
    <row r="42" spans="1:16" ht="30" customHeight="1">
      <c r="A42" s="35"/>
      <c r="B42" s="35"/>
      <c r="C42" s="36"/>
      <c r="D42" s="45" t="s">
        <v>67</v>
      </c>
      <c r="E42" s="46"/>
      <c r="F42" s="101">
        <v>0</v>
      </c>
      <c r="G42" s="101">
        <v>0</v>
      </c>
      <c r="H42" s="112">
        <f t="shared" si="1"/>
        <v>0</v>
      </c>
      <c r="I42" s="105">
        <v>0</v>
      </c>
      <c r="J42" s="101">
        <v>1541621</v>
      </c>
      <c r="K42" s="101">
        <v>2522240</v>
      </c>
      <c r="L42" s="101">
        <v>54715039</v>
      </c>
      <c r="M42" s="101">
        <v>146909472</v>
      </c>
      <c r="N42" s="101">
        <v>107355843</v>
      </c>
      <c r="O42" s="112">
        <f>SUM(I42:N42)</f>
        <v>313044215</v>
      </c>
      <c r="P42" s="114">
        <f>SUM(O42,H42)</f>
        <v>313044215</v>
      </c>
    </row>
    <row r="43" spans="1:16" ht="30" customHeight="1">
      <c r="A43" s="35"/>
      <c r="B43" s="35"/>
      <c r="C43" s="36"/>
      <c r="D43" s="45" t="s">
        <v>68</v>
      </c>
      <c r="E43" s="46"/>
      <c r="F43" s="101">
        <v>0</v>
      </c>
      <c r="G43" s="101">
        <v>0</v>
      </c>
      <c r="H43" s="112">
        <f t="shared" si="1"/>
        <v>0</v>
      </c>
      <c r="I43" s="105">
        <v>0</v>
      </c>
      <c r="J43" s="101">
        <v>39733928</v>
      </c>
      <c r="K43" s="101">
        <v>44375207</v>
      </c>
      <c r="L43" s="101">
        <v>49639743</v>
      </c>
      <c r="M43" s="101">
        <v>58688529</v>
      </c>
      <c r="N43" s="101">
        <v>40827943</v>
      </c>
      <c r="O43" s="112">
        <f>SUM(I43:N43)</f>
        <v>233265350</v>
      </c>
      <c r="P43" s="114">
        <f>SUM(O43,H43)</f>
        <v>233265350</v>
      </c>
    </row>
    <row r="44" spans="1:16" ht="30" customHeight="1">
      <c r="A44" s="35"/>
      <c r="B44" s="35"/>
      <c r="C44" s="36"/>
      <c r="D44" s="45" t="s">
        <v>69</v>
      </c>
      <c r="E44" s="46"/>
      <c r="F44" s="101">
        <v>0</v>
      </c>
      <c r="G44" s="101">
        <v>0</v>
      </c>
      <c r="H44" s="112">
        <f t="shared" si="1"/>
        <v>0</v>
      </c>
      <c r="I44" s="105">
        <v>0</v>
      </c>
      <c r="J44" s="101">
        <v>966070</v>
      </c>
      <c r="K44" s="101">
        <v>1753520</v>
      </c>
      <c r="L44" s="101">
        <v>9392520</v>
      </c>
      <c r="M44" s="101">
        <v>37556373</v>
      </c>
      <c r="N44" s="101">
        <v>23108742</v>
      </c>
      <c r="O44" s="112">
        <f>SUM(I44:N44)</f>
        <v>72777225</v>
      </c>
      <c r="P44" s="114">
        <f>SUM(O44,H44)</f>
        <v>72777225</v>
      </c>
    </row>
    <row r="45" spans="1:16" ht="30" customHeight="1" thickBot="1">
      <c r="A45" s="35"/>
      <c r="B45" s="35"/>
      <c r="C45" s="47"/>
      <c r="D45" s="48" t="s">
        <v>78</v>
      </c>
      <c r="E45" s="49"/>
      <c r="F45" s="115">
        <v>0</v>
      </c>
      <c r="G45" s="115">
        <v>0</v>
      </c>
      <c r="H45" s="116">
        <f t="shared" si="1"/>
        <v>0</v>
      </c>
      <c r="I45" s="123">
        <v>0</v>
      </c>
      <c r="J45" s="115">
        <v>1621250</v>
      </c>
      <c r="K45" s="115">
        <v>3517990</v>
      </c>
      <c r="L45" s="115">
        <v>5869230</v>
      </c>
      <c r="M45" s="115">
        <v>36719617</v>
      </c>
      <c r="N45" s="115">
        <v>22391011</v>
      </c>
      <c r="O45" s="139">
        <f>SUM(I45:N45)</f>
        <v>70119098</v>
      </c>
      <c r="P45" s="140">
        <f>SUM(O45,H45)</f>
        <v>70119098</v>
      </c>
    </row>
    <row r="46" spans="1:16" ht="30" customHeight="1" thickBot="1">
      <c r="A46" s="35"/>
      <c r="B46" s="35"/>
      <c r="C46" s="195" t="s">
        <v>70</v>
      </c>
      <c r="D46" s="196"/>
      <c r="E46" s="196"/>
      <c r="F46" s="124">
        <f>SUM(F10,F31,F41)</f>
        <v>24364976</v>
      </c>
      <c r="G46" s="124">
        <f>SUM(G10,G31,G41)</f>
        <v>39065118</v>
      </c>
      <c r="H46" s="125">
        <f t="shared" si="1"/>
        <v>63430094</v>
      </c>
      <c r="I46" s="126">
        <f aca="true" t="shared" si="9" ref="I46:N46">SUM(I10,I31,I41)</f>
        <v>0</v>
      </c>
      <c r="J46" s="124">
        <f t="shared" si="9"/>
        <v>423830708</v>
      </c>
      <c r="K46" s="124">
        <f t="shared" si="9"/>
        <v>384815183</v>
      </c>
      <c r="L46" s="124">
        <f t="shared" si="9"/>
        <v>407286557</v>
      </c>
      <c r="M46" s="124">
        <f t="shared" si="9"/>
        <v>566394869</v>
      </c>
      <c r="N46" s="124">
        <f t="shared" si="9"/>
        <v>379745061</v>
      </c>
      <c r="O46" s="125">
        <f t="shared" si="3"/>
        <v>2162072378</v>
      </c>
      <c r="P46" s="127">
        <f t="shared" si="4"/>
        <v>2225502472</v>
      </c>
    </row>
    <row r="47" spans="1:17" ht="30" customHeight="1" thickBot="1" thickTop="1">
      <c r="A47" s="35"/>
      <c r="B47" s="35"/>
      <c r="C47" s="53" t="s">
        <v>73</v>
      </c>
      <c r="D47" s="33"/>
      <c r="E47" s="3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128"/>
      <c r="Q47" s="9"/>
    </row>
    <row r="48" spans="1:17" ht="30" customHeight="1">
      <c r="A48" s="35"/>
      <c r="B48" s="35"/>
      <c r="C48" s="34" t="s">
        <v>37</v>
      </c>
      <c r="D48" s="31"/>
      <c r="E48" s="32"/>
      <c r="F48" s="107">
        <f>SUM(F49,F55,F58,F63,F67,F68)</f>
        <v>21335520</v>
      </c>
      <c r="G48" s="107">
        <f>SUM(G49,G55,G58,G63,G67,G68)</f>
        <v>34100950</v>
      </c>
      <c r="H48" s="108">
        <f t="shared" si="1"/>
        <v>55436470</v>
      </c>
      <c r="I48" s="109">
        <f aca="true" t="shared" si="10" ref="I48:N48">SUM(I49,I55,I58,I63,I67,I68)</f>
        <v>0</v>
      </c>
      <c r="J48" s="107">
        <f t="shared" si="10"/>
        <v>253070843</v>
      </c>
      <c r="K48" s="107">
        <f t="shared" si="10"/>
        <v>205830743</v>
      </c>
      <c r="L48" s="107">
        <f t="shared" si="10"/>
        <v>157030451</v>
      </c>
      <c r="M48" s="107">
        <f t="shared" si="10"/>
        <v>136273451</v>
      </c>
      <c r="N48" s="107">
        <f t="shared" si="10"/>
        <v>76457238</v>
      </c>
      <c r="O48" s="108">
        <f t="shared" si="3"/>
        <v>828662726</v>
      </c>
      <c r="P48" s="110">
        <f t="shared" si="4"/>
        <v>884099196</v>
      </c>
      <c r="Q48" s="9"/>
    </row>
    <row r="49" spans="1:16" ht="30" customHeight="1">
      <c r="A49" s="35"/>
      <c r="B49" s="35"/>
      <c r="C49" s="36"/>
      <c r="D49" s="37" t="s">
        <v>38</v>
      </c>
      <c r="E49" s="38"/>
      <c r="F49" s="111">
        <f>SUM(F50:F54)</f>
        <v>2361407</v>
      </c>
      <c r="G49" s="111">
        <f>SUM(G50:G54)</f>
        <v>4913919</v>
      </c>
      <c r="H49" s="112">
        <f t="shared" si="1"/>
        <v>7275326</v>
      </c>
      <c r="I49" s="113">
        <f aca="true" t="shared" si="11" ref="I49:N49">SUM(I50:I54)</f>
        <v>0</v>
      </c>
      <c r="J49" s="111">
        <f t="shared" si="11"/>
        <v>48589422</v>
      </c>
      <c r="K49" s="111">
        <f t="shared" si="11"/>
        <v>36896690</v>
      </c>
      <c r="L49" s="111">
        <f t="shared" si="11"/>
        <v>26145445</v>
      </c>
      <c r="M49" s="111">
        <f t="shared" si="11"/>
        <v>29137795</v>
      </c>
      <c r="N49" s="111">
        <f t="shared" si="11"/>
        <v>21474795</v>
      </c>
      <c r="O49" s="112">
        <f t="shared" si="3"/>
        <v>162244147</v>
      </c>
      <c r="P49" s="114">
        <f t="shared" si="4"/>
        <v>169519473</v>
      </c>
    </row>
    <row r="50" spans="1:16" ht="30" customHeight="1">
      <c r="A50" s="35"/>
      <c r="B50" s="35"/>
      <c r="C50" s="36"/>
      <c r="D50" s="37"/>
      <c r="E50" s="40" t="s">
        <v>39</v>
      </c>
      <c r="F50" s="101">
        <v>0</v>
      </c>
      <c r="G50" s="101">
        <v>0</v>
      </c>
      <c r="H50" s="112">
        <f t="shared" si="1"/>
        <v>0</v>
      </c>
      <c r="I50" s="102">
        <v>0</v>
      </c>
      <c r="J50" s="101">
        <v>30562211</v>
      </c>
      <c r="K50" s="101">
        <v>23074405</v>
      </c>
      <c r="L50" s="101">
        <v>16805809</v>
      </c>
      <c r="M50" s="101">
        <v>16347745</v>
      </c>
      <c r="N50" s="101">
        <v>12337605</v>
      </c>
      <c r="O50" s="112">
        <f t="shared" si="3"/>
        <v>99127775</v>
      </c>
      <c r="P50" s="114">
        <f t="shared" si="4"/>
        <v>99127775</v>
      </c>
    </row>
    <row r="51" spans="1:16" ht="30" customHeight="1">
      <c r="A51" s="35"/>
      <c r="B51" s="35"/>
      <c r="C51" s="36"/>
      <c r="D51" s="37"/>
      <c r="E51" s="40" t="s">
        <v>40</v>
      </c>
      <c r="F51" s="101">
        <v>0</v>
      </c>
      <c r="G51" s="101">
        <v>0</v>
      </c>
      <c r="H51" s="112">
        <f t="shared" si="1"/>
        <v>0</v>
      </c>
      <c r="I51" s="102">
        <v>0</v>
      </c>
      <c r="J51" s="101">
        <v>47115</v>
      </c>
      <c r="K51" s="101">
        <v>298400</v>
      </c>
      <c r="L51" s="101">
        <v>280428</v>
      </c>
      <c r="M51" s="101">
        <v>2737598</v>
      </c>
      <c r="N51" s="101">
        <v>2461907</v>
      </c>
      <c r="O51" s="112">
        <f t="shared" si="3"/>
        <v>5825448</v>
      </c>
      <c r="P51" s="114">
        <f t="shared" si="4"/>
        <v>5825448</v>
      </c>
    </row>
    <row r="52" spans="1:16" ht="30" customHeight="1">
      <c r="A52" s="35"/>
      <c r="B52" s="35"/>
      <c r="C52" s="36"/>
      <c r="D52" s="37"/>
      <c r="E52" s="40" t="s">
        <v>41</v>
      </c>
      <c r="F52" s="101">
        <v>1111546</v>
      </c>
      <c r="G52" s="101">
        <v>2463425</v>
      </c>
      <c r="H52" s="112">
        <f t="shared" si="1"/>
        <v>3574971</v>
      </c>
      <c r="I52" s="102">
        <v>0</v>
      </c>
      <c r="J52" s="101">
        <v>8142733</v>
      </c>
      <c r="K52" s="101">
        <v>5858144</v>
      </c>
      <c r="L52" s="101">
        <v>3866414</v>
      </c>
      <c r="M52" s="101">
        <v>4939048</v>
      </c>
      <c r="N52" s="101">
        <v>4067469</v>
      </c>
      <c r="O52" s="112">
        <f t="shared" si="3"/>
        <v>26873808</v>
      </c>
      <c r="P52" s="114">
        <f t="shared" si="4"/>
        <v>30448779</v>
      </c>
    </row>
    <row r="53" spans="1:16" ht="30" customHeight="1">
      <c r="A53" s="35"/>
      <c r="B53" s="35"/>
      <c r="C53" s="36"/>
      <c r="D53" s="37"/>
      <c r="E53" s="40" t="s">
        <v>42</v>
      </c>
      <c r="F53" s="101">
        <v>841658</v>
      </c>
      <c r="G53" s="101">
        <v>1929454</v>
      </c>
      <c r="H53" s="112">
        <f t="shared" si="1"/>
        <v>2771112</v>
      </c>
      <c r="I53" s="102">
        <v>0</v>
      </c>
      <c r="J53" s="101">
        <v>5833227</v>
      </c>
      <c r="K53" s="101">
        <v>4294088</v>
      </c>
      <c r="L53" s="101">
        <v>2906369</v>
      </c>
      <c r="M53" s="101">
        <v>2966476</v>
      </c>
      <c r="N53" s="101">
        <v>1238815</v>
      </c>
      <c r="O53" s="112">
        <f t="shared" si="3"/>
        <v>17238975</v>
      </c>
      <c r="P53" s="114">
        <f t="shared" si="4"/>
        <v>20010087</v>
      </c>
    </row>
    <row r="54" spans="1:16" ht="30" customHeight="1">
      <c r="A54" s="35"/>
      <c r="B54" s="35"/>
      <c r="C54" s="36"/>
      <c r="D54" s="37"/>
      <c r="E54" s="40" t="s">
        <v>43</v>
      </c>
      <c r="F54" s="101">
        <v>408203</v>
      </c>
      <c r="G54" s="101">
        <v>521040</v>
      </c>
      <c r="H54" s="112">
        <f t="shared" si="1"/>
        <v>929243</v>
      </c>
      <c r="I54" s="102">
        <v>0</v>
      </c>
      <c r="J54" s="101">
        <v>4004136</v>
      </c>
      <c r="K54" s="101">
        <v>3371653</v>
      </c>
      <c r="L54" s="101">
        <v>2286425</v>
      </c>
      <c r="M54" s="101">
        <v>2146928</v>
      </c>
      <c r="N54" s="101">
        <v>1368999</v>
      </c>
      <c r="O54" s="112">
        <f t="shared" si="3"/>
        <v>13178141</v>
      </c>
      <c r="P54" s="114">
        <f t="shared" si="4"/>
        <v>14107384</v>
      </c>
    </row>
    <row r="55" spans="1:16" ht="30" customHeight="1">
      <c r="A55" s="35"/>
      <c r="B55" s="35"/>
      <c r="C55" s="36"/>
      <c r="D55" s="41" t="s">
        <v>44</v>
      </c>
      <c r="E55" s="42"/>
      <c r="F55" s="111">
        <f>SUM(F56:F57)</f>
        <v>6573311</v>
      </c>
      <c r="G55" s="111">
        <f>SUM(G56:G57)</f>
        <v>13821791</v>
      </c>
      <c r="H55" s="112">
        <f t="shared" si="1"/>
        <v>20395102</v>
      </c>
      <c r="I55" s="113">
        <f aca="true" t="shared" si="12" ref="I55:N55">SUM(I56:I57)</f>
        <v>0</v>
      </c>
      <c r="J55" s="111">
        <f t="shared" si="12"/>
        <v>127401830</v>
      </c>
      <c r="K55" s="111">
        <f t="shared" si="12"/>
        <v>105103144</v>
      </c>
      <c r="L55" s="111">
        <f t="shared" si="12"/>
        <v>67544885</v>
      </c>
      <c r="M55" s="111">
        <f t="shared" si="12"/>
        <v>50326427</v>
      </c>
      <c r="N55" s="111">
        <f t="shared" si="12"/>
        <v>29982958</v>
      </c>
      <c r="O55" s="112">
        <f t="shared" si="3"/>
        <v>380359244</v>
      </c>
      <c r="P55" s="114">
        <f t="shared" si="4"/>
        <v>400754346</v>
      </c>
    </row>
    <row r="56" spans="1:16" ht="30" customHeight="1">
      <c r="A56" s="35"/>
      <c r="B56" s="35"/>
      <c r="C56" s="36"/>
      <c r="D56" s="37"/>
      <c r="E56" s="40" t="s">
        <v>45</v>
      </c>
      <c r="F56" s="101">
        <v>0</v>
      </c>
      <c r="G56" s="101">
        <v>0</v>
      </c>
      <c r="H56" s="112">
        <f t="shared" si="1"/>
        <v>0</v>
      </c>
      <c r="I56" s="102">
        <v>0</v>
      </c>
      <c r="J56" s="101">
        <v>95820444</v>
      </c>
      <c r="K56" s="101">
        <v>77481503</v>
      </c>
      <c r="L56" s="101">
        <v>54288200</v>
      </c>
      <c r="M56" s="101">
        <v>42974167</v>
      </c>
      <c r="N56" s="101">
        <v>26693564</v>
      </c>
      <c r="O56" s="112">
        <f t="shared" si="3"/>
        <v>297257878</v>
      </c>
      <c r="P56" s="114">
        <f t="shared" si="4"/>
        <v>297257878</v>
      </c>
    </row>
    <row r="57" spans="1:16" ht="30" customHeight="1">
      <c r="A57" s="35"/>
      <c r="B57" s="35"/>
      <c r="C57" s="36"/>
      <c r="D57" s="37"/>
      <c r="E57" s="40" t="s">
        <v>46</v>
      </c>
      <c r="F57" s="101">
        <v>6573311</v>
      </c>
      <c r="G57" s="101">
        <v>13821791</v>
      </c>
      <c r="H57" s="112">
        <f t="shared" si="1"/>
        <v>20395102</v>
      </c>
      <c r="I57" s="102">
        <v>0</v>
      </c>
      <c r="J57" s="101">
        <v>31581386</v>
      </c>
      <c r="K57" s="101">
        <v>27621641</v>
      </c>
      <c r="L57" s="101">
        <v>13256685</v>
      </c>
      <c r="M57" s="101">
        <v>7352260</v>
      </c>
      <c r="N57" s="101">
        <v>3289394</v>
      </c>
      <c r="O57" s="112">
        <f t="shared" si="3"/>
        <v>83101366</v>
      </c>
      <c r="P57" s="114">
        <f t="shared" si="4"/>
        <v>103496468</v>
      </c>
    </row>
    <row r="58" spans="1:16" ht="30" customHeight="1">
      <c r="A58" s="35"/>
      <c r="B58" s="35"/>
      <c r="C58" s="36"/>
      <c r="D58" s="41" t="s">
        <v>47</v>
      </c>
      <c r="E58" s="42"/>
      <c r="F58" s="111">
        <f>SUM(F59:F62)</f>
        <v>160983</v>
      </c>
      <c r="G58" s="111">
        <f>SUM(G59:G62)</f>
        <v>660473</v>
      </c>
      <c r="H58" s="112">
        <f t="shared" si="1"/>
        <v>821456</v>
      </c>
      <c r="I58" s="113">
        <f aca="true" t="shared" si="13" ref="I58:N58">SUM(I59:I62)</f>
        <v>0</v>
      </c>
      <c r="J58" s="111">
        <f t="shared" si="13"/>
        <v>10348578</v>
      </c>
      <c r="K58" s="111">
        <f t="shared" si="13"/>
        <v>10994104</v>
      </c>
      <c r="L58" s="111">
        <f t="shared" si="13"/>
        <v>25561652</v>
      </c>
      <c r="M58" s="111">
        <f t="shared" si="13"/>
        <v>25126562</v>
      </c>
      <c r="N58" s="111">
        <f t="shared" si="13"/>
        <v>9721416</v>
      </c>
      <c r="O58" s="112">
        <f t="shared" si="3"/>
        <v>81752312</v>
      </c>
      <c r="P58" s="114">
        <f t="shared" si="4"/>
        <v>82573768</v>
      </c>
    </row>
    <row r="59" spans="1:16" ht="30" customHeight="1">
      <c r="A59" s="35"/>
      <c r="B59" s="35"/>
      <c r="C59" s="36"/>
      <c r="D59" s="37"/>
      <c r="E59" s="40" t="s">
        <v>48</v>
      </c>
      <c r="F59" s="101">
        <v>138537</v>
      </c>
      <c r="G59" s="101">
        <v>435419</v>
      </c>
      <c r="H59" s="112">
        <f t="shared" si="1"/>
        <v>573956</v>
      </c>
      <c r="I59" s="102">
        <v>0</v>
      </c>
      <c r="J59" s="101">
        <v>8296678</v>
      </c>
      <c r="K59" s="101">
        <v>9881517</v>
      </c>
      <c r="L59" s="101">
        <v>24016264</v>
      </c>
      <c r="M59" s="101">
        <v>24086530</v>
      </c>
      <c r="N59" s="101">
        <v>9105266</v>
      </c>
      <c r="O59" s="112">
        <f t="shared" si="3"/>
        <v>75386255</v>
      </c>
      <c r="P59" s="114">
        <f t="shared" si="4"/>
        <v>75960211</v>
      </c>
    </row>
    <row r="60" spans="1:16" ht="30" customHeight="1">
      <c r="A60" s="35"/>
      <c r="B60" s="35"/>
      <c r="C60" s="36"/>
      <c r="D60" s="37"/>
      <c r="E60" s="43" t="s">
        <v>49</v>
      </c>
      <c r="F60" s="101">
        <v>22446</v>
      </c>
      <c r="G60" s="101">
        <v>225054</v>
      </c>
      <c r="H60" s="112">
        <f t="shared" si="1"/>
        <v>247500</v>
      </c>
      <c r="I60" s="102">
        <v>0</v>
      </c>
      <c r="J60" s="101">
        <v>2051900</v>
      </c>
      <c r="K60" s="101">
        <v>1112587</v>
      </c>
      <c r="L60" s="101">
        <v>1545388</v>
      </c>
      <c r="M60" s="101">
        <v>1040032</v>
      </c>
      <c r="N60" s="101">
        <v>616150</v>
      </c>
      <c r="O60" s="112">
        <f t="shared" si="3"/>
        <v>6366057</v>
      </c>
      <c r="P60" s="114">
        <f t="shared" si="4"/>
        <v>6613557</v>
      </c>
    </row>
    <row r="61" spans="1:16" ht="30" customHeight="1">
      <c r="A61" s="35"/>
      <c r="B61" s="35"/>
      <c r="C61" s="36"/>
      <c r="D61" s="37"/>
      <c r="E61" s="43" t="s">
        <v>50</v>
      </c>
      <c r="F61" s="101">
        <v>0</v>
      </c>
      <c r="G61" s="101">
        <v>0</v>
      </c>
      <c r="H61" s="112">
        <f t="shared" si="1"/>
        <v>0</v>
      </c>
      <c r="I61" s="102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12">
        <f t="shared" si="3"/>
        <v>0</v>
      </c>
      <c r="P61" s="114">
        <f t="shared" si="4"/>
        <v>0</v>
      </c>
    </row>
    <row r="62" spans="1:16" ht="30" customHeight="1">
      <c r="A62" s="35"/>
      <c r="B62" s="35"/>
      <c r="C62" s="36"/>
      <c r="D62" s="44"/>
      <c r="E62" s="43" t="s">
        <v>77</v>
      </c>
      <c r="F62" s="101">
        <v>0</v>
      </c>
      <c r="G62" s="101">
        <v>0</v>
      </c>
      <c r="H62" s="112">
        <f t="shared" si="1"/>
        <v>0</v>
      </c>
      <c r="I62" s="105">
        <v>0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12">
        <f t="shared" si="3"/>
        <v>0</v>
      </c>
      <c r="P62" s="114">
        <f t="shared" si="4"/>
        <v>0</v>
      </c>
    </row>
    <row r="63" spans="1:16" ht="30" customHeight="1">
      <c r="A63" s="35"/>
      <c r="B63" s="35"/>
      <c r="C63" s="36"/>
      <c r="D63" s="41" t="s">
        <v>51</v>
      </c>
      <c r="E63" s="42"/>
      <c r="F63" s="111">
        <f>SUM(F64:F66)</f>
        <v>7025192</v>
      </c>
      <c r="G63" s="111">
        <f>SUM(G64:G66)</f>
        <v>8230884</v>
      </c>
      <c r="H63" s="112">
        <f t="shared" si="1"/>
        <v>15256076</v>
      </c>
      <c r="I63" s="113">
        <f aca="true" t="shared" si="14" ref="I63:N63">SUM(I64:I66)</f>
        <v>0</v>
      </c>
      <c r="J63" s="111">
        <f t="shared" si="14"/>
        <v>12811689</v>
      </c>
      <c r="K63" s="111">
        <f t="shared" si="14"/>
        <v>18650971</v>
      </c>
      <c r="L63" s="111">
        <f t="shared" si="14"/>
        <v>11784277</v>
      </c>
      <c r="M63" s="111">
        <f t="shared" si="14"/>
        <v>9917113</v>
      </c>
      <c r="N63" s="111">
        <f t="shared" si="14"/>
        <v>5019722</v>
      </c>
      <c r="O63" s="112">
        <f t="shared" si="3"/>
        <v>58183772</v>
      </c>
      <c r="P63" s="114">
        <f t="shared" si="4"/>
        <v>73439848</v>
      </c>
    </row>
    <row r="64" spans="1:16" ht="30" customHeight="1">
      <c r="A64" s="35"/>
      <c r="B64" s="35"/>
      <c r="C64" s="36"/>
      <c r="D64" s="37"/>
      <c r="E64" s="43" t="s">
        <v>52</v>
      </c>
      <c r="F64" s="101">
        <v>3225083</v>
      </c>
      <c r="G64" s="101">
        <v>5714704</v>
      </c>
      <c r="H64" s="112">
        <f t="shared" si="1"/>
        <v>8939787</v>
      </c>
      <c r="I64" s="102">
        <v>0</v>
      </c>
      <c r="J64" s="101">
        <v>10257393</v>
      </c>
      <c r="K64" s="101">
        <v>16532024</v>
      </c>
      <c r="L64" s="101">
        <v>10764973</v>
      </c>
      <c r="M64" s="101">
        <v>9066833</v>
      </c>
      <c r="N64" s="101">
        <v>4894104</v>
      </c>
      <c r="O64" s="112">
        <f t="shared" si="3"/>
        <v>51515327</v>
      </c>
      <c r="P64" s="114">
        <f t="shared" si="4"/>
        <v>60455114</v>
      </c>
    </row>
    <row r="65" spans="1:16" ht="30" customHeight="1">
      <c r="A65" s="35"/>
      <c r="B65" s="35"/>
      <c r="C65" s="36"/>
      <c r="D65" s="37"/>
      <c r="E65" s="43" t="s">
        <v>53</v>
      </c>
      <c r="F65" s="101">
        <v>416022</v>
      </c>
      <c r="G65" s="101">
        <v>678983</v>
      </c>
      <c r="H65" s="112">
        <f t="shared" si="1"/>
        <v>1095005</v>
      </c>
      <c r="I65" s="102">
        <v>0</v>
      </c>
      <c r="J65" s="101">
        <v>887199</v>
      </c>
      <c r="K65" s="101">
        <v>727057</v>
      </c>
      <c r="L65" s="101">
        <v>278544</v>
      </c>
      <c r="M65" s="101">
        <v>312336</v>
      </c>
      <c r="N65" s="101">
        <v>69300</v>
      </c>
      <c r="O65" s="112">
        <f t="shared" si="3"/>
        <v>2274436</v>
      </c>
      <c r="P65" s="114">
        <f t="shared" si="4"/>
        <v>3369441</v>
      </c>
    </row>
    <row r="66" spans="1:16" ht="30" customHeight="1">
      <c r="A66" s="35"/>
      <c r="B66" s="35"/>
      <c r="C66" s="36"/>
      <c r="D66" s="37"/>
      <c r="E66" s="43" t="s">
        <v>54</v>
      </c>
      <c r="F66" s="101">
        <v>3384087</v>
      </c>
      <c r="G66" s="101">
        <v>1837197</v>
      </c>
      <c r="H66" s="112">
        <f t="shared" si="1"/>
        <v>5221284</v>
      </c>
      <c r="I66" s="102">
        <v>0</v>
      </c>
      <c r="J66" s="101">
        <v>1667097</v>
      </c>
      <c r="K66" s="101">
        <v>1391890</v>
      </c>
      <c r="L66" s="101">
        <v>740760</v>
      </c>
      <c r="M66" s="101">
        <v>537944</v>
      </c>
      <c r="N66" s="101">
        <v>56318</v>
      </c>
      <c r="O66" s="112">
        <f t="shared" si="3"/>
        <v>4394009</v>
      </c>
      <c r="P66" s="114">
        <f t="shared" si="4"/>
        <v>9615293</v>
      </c>
    </row>
    <row r="67" spans="1:16" ht="30" customHeight="1">
      <c r="A67" s="35"/>
      <c r="B67" s="35"/>
      <c r="C67" s="36"/>
      <c r="D67" s="45" t="s">
        <v>55</v>
      </c>
      <c r="E67" s="46"/>
      <c r="F67" s="101">
        <v>1027707</v>
      </c>
      <c r="G67" s="101">
        <v>1303011</v>
      </c>
      <c r="H67" s="112">
        <f t="shared" si="1"/>
        <v>2330718</v>
      </c>
      <c r="I67" s="102">
        <v>0</v>
      </c>
      <c r="J67" s="101">
        <v>14266032</v>
      </c>
      <c r="K67" s="101">
        <v>9943585</v>
      </c>
      <c r="L67" s="101">
        <v>9865152</v>
      </c>
      <c r="M67" s="101">
        <v>11030638</v>
      </c>
      <c r="N67" s="101">
        <v>5518761</v>
      </c>
      <c r="O67" s="112">
        <f t="shared" si="3"/>
        <v>50624168</v>
      </c>
      <c r="P67" s="114">
        <f t="shared" si="4"/>
        <v>52954886</v>
      </c>
    </row>
    <row r="68" spans="1:16" ht="30" customHeight="1" thickBot="1">
      <c r="A68" s="35"/>
      <c r="B68" s="35"/>
      <c r="C68" s="47"/>
      <c r="D68" s="48" t="s">
        <v>56</v>
      </c>
      <c r="E68" s="49"/>
      <c r="F68" s="115">
        <v>4186920</v>
      </c>
      <c r="G68" s="115">
        <v>5170872</v>
      </c>
      <c r="H68" s="116">
        <f t="shared" si="1"/>
        <v>9357792</v>
      </c>
      <c r="I68" s="117">
        <v>0</v>
      </c>
      <c r="J68" s="115">
        <v>39653292</v>
      </c>
      <c r="K68" s="115">
        <v>24242249</v>
      </c>
      <c r="L68" s="115">
        <v>16129040</v>
      </c>
      <c r="M68" s="115">
        <v>10734916</v>
      </c>
      <c r="N68" s="115">
        <v>4739586</v>
      </c>
      <c r="O68" s="116">
        <f t="shared" si="3"/>
        <v>95499083</v>
      </c>
      <c r="P68" s="118">
        <f t="shared" si="4"/>
        <v>104856875</v>
      </c>
    </row>
    <row r="69" spans="1:16" ht="30" customHeight="1">
      <c r="A69" s="35"/>
      <c r="B69" s="35"/>
      <c r="C69" s="34" t="s">
        <v>57</v>
      </c>
      <c r="D69" s="50"/>
      <c r="E69" s="51"/>
      <c r="F69" s="107">
        <f>SUM(F70:F78)</f>
        <v>779402</v>
      </c>
      <c r="G69" s="107">
        <f>SUM(G70:G78)</f>
        <v>1225531</v>
      </c>
      <c r="H69" s="108">
        <f t="shared" si="1"/>
        <v>2004933</v>
      </c>
      <c r="I69" s="109">
        <f aca="true" t="shared" si="15" ref="I69:N69">SUM(I70:I78)</f>
        <v>0</v>
      </c>
      <c r="J69" s="107">
        <f t="shared" si="15"/>
        <v>89411145</v>
      </c>
      <c r="K69" s="107">
        <f t="shared" si="15"/>
        <v>93178467</v>
      </c>
      <c r="L69" s="107">
        <f t="shared" si="15"/>
        <v>100985344</v>
      </c>
      <c r="M69" s="107">
        <f t="shared" si="15"/>
        <v>120419051</v>
      </c>
      <c r="N69" s="107">
        <f t="shared" si="15"/>
        <v>90430143</v>
      </c>
      <c r="O69" s="108">
        <f t="shared" si="3"/>
        <v>494424150</v>
      </c>
      <c r="P69" s="110">
        <f t="shared" si="4"/>
        <v>496429083</v>
      </c>
    </row>
    <row r="70" spans="1:16" ht="30" customHeight="1">
      <c r="A70" s="35"/>
      <c r="B70" s="35"/>
      <c r="C70" s="52"/>
      <c r="D70" s="45" t="s">
        <v>58</v>
      </c>
      <c r="E70" s="46"/>
      <c r="F70" s="103">
        <v>0</v>
      </c>
      <c r="G70" s="103">
        <v>0</v>
      </c>
      <c r="H70" s="119">
        <f t="shared" si="1"/>
        <v>0</v>
      </c>
      <c r="I70" s="105">
        <v>0</v>
      </c>
      <c r="J70" s="103">
        <v>8152138</v>
      </c>
      <c r="K70" s="103">
        <v>16260532</v>
      </c>
      <c r="L70" s="103">
        <v>15618260</v>
      </c>
      <c r="M70" s="103">
        <v>13563891</v>
      </c>
      <c r="N70" s="103">
        <v>6905187</v>
      </c>
      <c r="O70" s="119">
        <f t="shared" si="3"/>
        <v>60500008</v>
      </c>
      <c r="P70" s="120">
        <f t="shared" si="4"/>
        <v>60500008</v>
      </c>
    </row>
    <row r="71" spans="1:16" ht="30" customHeight="1">
      <c r="A71" s="35"/>
      <c r="B71" s="35"/>
      <c r="C71" s="36"/>
      <c r="D71" s="45" t="s">
        <v>59</v>
      </c>
      <c r="E71" s="46"/>
      <c r="F71" s="101">
        <v>0</v>
      </c>
      <c r="G71" s="101">
        <v>0</v>
      </c>
      <c r="H71" s="111">
        <f t="shared" si="1"/>
        <v>0</v>
      </c>
      <c r="I71" s="105">
        <v>0</v>
      </c>
      <c r="J71" s="101">
        <v>104616</v>
      </c>
      <c r="K71" s="101">
        <v>0</v>
      </c>
      <c r="L71" s="101">
        <v>0</v>
      </c>
      <c r="M71" s="101">
        <v>0</v>
      </c>
      <c r="N71" s="101">
        <v>0</v>
      </c>
      <c r="O71" s="112">
        <f t="shared" si="3"/>
        <v>104616</v>
      </c>
      <c r="P71" s="114">
        <f t="shared" si="4"/>
        <v>104616</v>
      </c>
    </row>
    <row r="72" spans="1:16" ht="30" customHeight="1">
      <c r="A72" s="35"/>
      <c r="B72" s="35"/>
      <c r="C72" s="36"/>
      <c r="D72" s="45" t="s">
        <v>74</v>
      </c>
      <c r="E72" s="46"/>
      <c r="F72" s="101">
        <v>0</v>
      </c>
      <c r="G72" s="101">
        <v>0</v>
      </c>
      <c r="H72" s="111">
        <f t="shared" si="1"/>
        <v>0</v>
      </c>
      <c r="I72" s="105">
        <v>0</v>
      </c>
      <c r="J72" s="101">
        <v>46240408</v>
      </c>
      <c r="K72" s="101">
        <v>36724279</v>
      </c>
      <c r="L72" s="101">
        <v>24573220</v>
      </c>
      <c r="M72" s="101">
        <v>13945933</v>
      </c>
      <c r="N72" s="101">
        <v>9969354</v>
      </c>
      <c r="O72" s="112">
        <f t="shared" si="3"/>
        <v>131453194</v>
      </c>
      <c r="P72" s="114">
        <f t="shared" si="4"/>
        <v>131453194</v>
      </c>
    </row>
    <row r="73" spans="1:16" ht="30" customHeight="1">
      <c r="A73" s="35"/>
      <c r="B73" s="35"/>
      <c r="C73" s="36"/>
      <c r="D73" s="45" t="s">
        <v>60</v>
      </c>
      <c r="E73" s="46"/>
      <c r="F73" s="101">
        <v>37800</v>
      </c>
      <c r="G73" s="101">
        <v>0</v>
      </c>
      <c r="H73" s="111">
        <f t="shared" si="1"/>
        <v>37800</v>
      </c>
      <c r="I73" s="102">
        <v>0</v>
      </c>
      <c r="J73" s="101">
        <v>3855662</v>
      </c>
      <c r="K73" s="101">
        <v>2050213</v>
      </c>
      <c r="L73" s="101">
        <v>6476193</v>
      </c>
      <c r="M73" s="101">
        <v>4617216</v>
      </c>
      <c r="N73" s="101">
        <v>3522456</v>
      </c>
      <c r="O73" s="112">
        <f t="shared" si="3"/>
        <v>20521740</v>
      </c>
      <c r="P73" s="114">
        <f t="shared" si="4"/>
        <v>20559540</v>
      </c>
    </row>
    <row r="74" spans="1:16" ht="30" customHeight="1">
      <c r="A74" s="35"/>
      <c r="B74" s="35"/>
      <c r="C74" s="36"/>
      <c r="D74" s="45" t="s">
        <v>61</v>
      </c>
      <c r="E74" s="46"/>
      <c r="F74" s="101">
        <v>741602</v>
      </c>
      <c r="G74" s="101">
        <v>1225531</v>
      </c>
      <c r="H74" s="111">
        <f t="shared" si="1"/>
        <v>1967133</v>
      </c>
      <c r="I74" s="102">
        <v>0</v>
      </c>
      <c r="J74" s="101">
        <v>12583509</v>
      </c>
      <c r="K74" s="101">
        <v>12656744</v>
      </c>
      <c r="L74" s="101">
        <v>8571058</v>
      </c>
      <c r="M74" s="101">
        <v>9747398</v>
      </c>
      <c r="N74" s="101">
        <v>3156460</v>
      </c>
      <c r="O74" s="112">
        <f t="shared" si="3"/>
        <v>46715169</v>
      </c>
      <c r="P74" s="114">
        <f t="shared" si="4"/>
        <v>48682302</v>
      </c>
    </row>
    <row r="75" spans="1:16" ht="30" customHeight="1">
      <c r="A75" s="35"/>
      <c r="B75" s="35"/>
      <c r="C75" s="36"/>
      <c r="D75" s="45" t="s">
        <v>62</v>
      </c>
      <c r="E75" s="46"/>
      <c r="F75" s="101">
        <v>0</v>
      </c>
      <c r="G75" s="101">
        <v>0</v>
      </c>
      <c r="H75" s="111">
        <f aca="true" t="shared" si="16" ref="H75:H84">SUM(F75:G75)</f>
        <v>0</v>
      </c>
      <c r="I75" s="105">
        <v>0</v>
      </c>
      <c r="J75" s="101">
        <v>18269360</v>
      </c>
      <c r="K75" s="101">
        <v>24353977</v>
      </c>
      <c r="L75" s="101">
        <v>25208701</v>
      </c>
      <c r="M75" s="101">
        <v>13747212</v>
      </c>
      <c r="N75" s="101">
        <v>8799315</v>
      </c>
      <c r="O75" s="112">
        <f aca="true" t="shared" si="17" ref="O75:O84">SUM(I75:N75)</f>
        <v>90378565</v>
      </c>
      <c r="P75" s="114">
        <f aca="true" t="shared" si="18" ref="P75:P84">SUM(O75,H75)</f>
        <v>90378565</v>
      </c>
    </row>
    <row r="76" spans="1:16" ht="30" customHeight="1">
      <c r="A76" s="35"/>
      <c r="B76" s="35"/>
      <c r="C76" s="36"/>
      <c r="D76" s="45" t="s">
        <v>63</v>
      </c>
      <c r="E76" s="46"/>
      <c r="F76" s="101">
        <v>0</v>
      </c>
      <c r="G76" s="101">
        <v>0</v>
      </c>
      <c r="H76" s="111">
        <f t="shared" si="16"/>
        <v>0</v>
      </c>
      <c r="I76" s="105">
        <v>0</v>
      </c>
      <c r="J76" s="101">
        <v>0</v>
      </c>
      <c r="K76" s="101">
        <v>0</v>
      </c>
      <c r="L76" s="101">
        <v>0</v>
      </c>
      <c r="M76" s="101">
        <v>0</v>
      </c>
      <c r="N76" s="101">
        <v>0</v>
      </c>
      <c r="O76" s="112">
        <f t="shared" si="17"/>
        <v>0</v>
      </c>
      <c r="P76" s="114">
        <f t="shared" si="18"/>
        <v>0</v>
      </c>
    </row>
    <row r="77" spans="1:16" ht="30" customHeight="1">
      <c r="A77" s="35"/>
      <c r="B77" s="35"/>
      <c r="C77" s="36"/>
      <c r="D77" s="191" t="s">
        <v>64</v>
      </c>
      <c r="E77" s="198"/>
      <c r="F77" s="101">
        <v>0</v>
      </c>
      <c r="G77" s="101">
        <v>0</v>
      </c>
      <c r="H77" s="112">
        <f t="shared" si="16"/>
        <v>0</v>
      </c>
      <c r="I77" s="105">
        <v>0</v>
      </c>
      <c r="J77" s="101">
        <v>205452</v>
      </c>
      <c r="K77" s="101">
        <v>1132722</v>
      </c>
      <c r="L77" s="101">
        <v>20537912</v>
      </c>
      <c r="M77" s="101">
        <v>64797401</v>
      </c>
      <c r="N77" s="101">
        <v>58077371</v>
      </c>
      <c r="O77" s="112">
        <f t="shared" si="17"/>
        <v>144750858</v>
      </c>
      <c r="P77" s="114">
        <f t="shared" si="18"/>
        <v>144750858</v>
      </c>
    </row>
    <row r="78" spans="1:16" ht="30" customHeight="1" thickBot="1">
      <c r="A78" s="35"/>
      <c r="B78" s="35"/>
      <c r="C78" s="47"/>
      <c r="D78" s="193" t="s">
        <v>65</v>
      </c>
      <c r="E78" s="194"/>
      <c r="F78" s="104">
        <v>0</v>
      </c>
      <c r="G78" s="104">
        <v>0</v>
      </c>
      <c r="H78" s="121">
        <f t="shared" si="16"/>
        <v>0</v>
      </c>
      <c r="I78" s="106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21">
        <f t="shared" si="17"/>
        <v>0</v>
      </c>
      <c r="P78" s="122">
        <f t="shared" si="18"/>
        <v>0</v>
      </c>
    </row>
    <row r="79" spans="1:16" ht="30" customHeight="1">
      <c r="A79" s="35"/>
      <c r="B79" s="35"/>
      <c r="C79" s="34" t="s">
        <v>66</v>
      </c>
      <c r="D79" s="50"/>
      <c r="E79" s="51"/>
      <c r="F79" s="107">
        <f>SUM(F80:F83)</f>
        <v>0</v>
      </c>
      <c r="G79" s="107">
        <f>SUM(G80:G83)</f>
        <v>0</v>
      </c>
      <c r="H79" s="108">
        <f t="shared" si="16"/>
        <v>0</v>
      </c>
      <c r="I79" s="93">
        <v>0</v>
      </c>
      <c r="J79" s="107">
        <f>SUM(J80:J83)</f>
        <v>39166662</v>
      </c>
      <c r="K79" s="107">
        <f>SUM(K80:K83)</f>
        <v>46751535</v>
      </c>
      <c r="L79" s="107">
        <f>SUM(L80:L83)</f>
        <v>106978596</v>
      </c>
      <c r="M79" s="107">
        <f>SUM(M80:M83)</f>
        <v>250527293</v>
      </c>
      <c r="N79" s="107">
        <f>SUM(N80:N83)</f>
        <v>172866527</v>
      </c>
      <c r="O79" s="108">
        <f t="shared" si="17"/>
        <v>616290613</v>
      </c>
      <c r="P79" s="110">
        <f t="shared" si="18"/>
        <v>616290613</v>
      </c>
    </row>
    <row r="80" spans="1:16" ht="30" customHeight="1">
      <c r="A80" s="35"/>
      <c r="B80" s="35"/>
      <c r="C80" s="36"/>
      <c r="D80" s="45" t="s">
        <v>67</v>
      </c>
      <c r="E80" s="46"/>
      <c r="F80" s="101">
        <v>0</v>
      </c>
      <c r="G80" s="101">
        <v>0</v>
      </c>
      <c r="H80" s="112">
        <f t="shared" si="16"/>
        <v>0</v>
      </c>
      <c r="I80" s="105">
        <v>0</v>
      </c>
      <c r="J80" s="101">
        <v>1398230</v>
      </c>
      <c r="K80" s="101">
        <v>2270016</v>
      </c>
      <c r="L80" s="101">
        <v>49050038</v>
      </c>
      <c r="M80" s="101">
        <v>131596076</v>
      </c>
      <c r="N80" s="101">
        <v>96086757</v>
      </c>
      <c r="O80" s="112">
        <f t="shared" si="17"/>
        <v>280401117</v>
      </c>
      <c r="P80" s="114">
        <f t="shared" si="18"/>
        <v>280401117</v>
      </c>
    </row>
    <row r="81" spans="1:16" ht="30" customHeight="1">
      <c r="A81" s="35"/>
      <c r="B81" s="35"/>
      <c r="C81" s="36"/>
      <c r="D81" s="45" t="s">
        <v>68</v>
      </c>
      <c r="E81" s="46"/>
      <c r="F81" s="101">
        <v>0</v>
      </c>
      <c r="G81" s="101">
        <v>0</v>
      </c>
      <c r="H81" s="112">
        <f t="shared" si="16"/>
        <v>0</v>
      </c>
      <c r="I81" s="105">
        <v>0</v>
      </c>
      <c r="J81" s="101">
        <v>35451016</v>
      </c>
      <c r="K81" s="101">
        <v>39737160</v>
      </c>
      <c r="L81" s="101">
        <v>44426645</v>
      </c>
      <c r="M81" s="101">
        <v>52648885</v>
      </c>
      <c r="N81" s="101">
        <v>36409700</v>
      </c>
      <c r="O81" s="112">
        <f t="shared" si="17"/>
        <v>208673406</v>
      </c>
      <c r="P81" s="114">
        <f t="shared" si="18"/>
        <v>208673406</v>
      </c>
    </row>
    <row r="82" spans="1:16" ht="30" customHeight="1">
      <c r="A82" s="35"/>
      <c r="B82" s="35"/>
      <c r="C82" s="36"/>
      <c r="D82" s="45" t="s">
        <v>69</v>
      </c>
      <c r="E82" s="46"/>
      <c r="F82" s="101">
        <v>0</v>
      </c>
      <c r="G82" s="101">
        <v>0</v>
      </c>
      <c r="H82" s="112">
        <f t="shared" si="16"/>
        <v>0</v>
      </c>
      <c r="I82" s="105">
        <v>0</v>
      </c>
      <c r="J82" s="101">
        <v>869463</v>
      </c>
      <c r="K82" s="101">
        <v>1578168</v>
      </c>
      <c r="L82" s="101">
        <v>8380676</v>
      </c>
      <c r="M82" s="101">
        <v>33471021</v>
      </c>
      <c r="N82" s="101">
        <v>20560266</v>
      </c>
      <c r="O82" s="112">
        <f t="shared" si="17"/>
        <v>64859594</v>
      </c>
      <c r="P82" s="114">
        <f t="shared" si="18"/>
        <v>64859594</v>
      </c>
    </row>
    <row r="83" spans="1:16" ht="30" customHeight="1" thickBot="1">
      <c r="A83" s="35"/>
      <c r="B83" s="35"/>
      <c r="C83" s="47"/>
      <c r="D83" s="48" t="s">
        <v>78</v>
      </c>
      <c r="E83" s="49"/>
      <c r="F83" s="115">
        <v>0</v>
      </c>
      <c r="G83" s="115">
        <v>0</v>
      </c>
      <c r="H83" s="116">
        <f t="shared" si="16"/>
        <v>0</v>
      </c>
      <c r="I83" s="123">
        <v>0</v>
      </c>
      <c r="J83" s="115">
        <v>1447953</v>
      </c>
      <c r="K83" s="115">
        <v>3166191</v>
      </c>
      <c r="L83" s="115">
        <v>5121237</v>
      </c>
      <c r="M83" s="115">
        <v>32811311</v>
      </c>
      <c r="N83" s="115">
        <v>19809804</v>
      </c>
      <c r="O83" s="116">
        <f t="shared" si="17"/>
        <v>62356496</v>
      </c>
      <c r="P83" s="118">
        <f t="shared" si="18"/>
        <v>62356496</v>
      </c>
    </row>
    <row r="84" spans="1:16" ht="30" customHeight="1" thickBot="1">
      <c r="A84" s="35"/>
      <c r="B84" s="35"/>
      <c r="C84" s="195" t="s">
        <v>70</v>
      </c>
      <c r="D84" s="196"/>
      <c r="E84" s="196"/>
      <c r="F84" s="124">
        <f>SUM(F48,F69,F79)</f>
        <v>22114922</v>
      </c>
      <c r="G84" s="124">
        <f>SUM(G48,G69,G79)</f>
        <v>35326481</v>
      </c>
      <c r="H84" s="125">
        <f t="shared" si="16"/>
        <v>57441403</v>
      </c>
      <c r="I84" s="126">
        <f aca="true" t="shared" si="19" ref="I84:N84">SUM(I48,I69,I79)</f>
        <v>0</v>
      </c>
      <c r="J84" s="124">
        <f t="shared" si="19"/>
        <v>381648650</v>
      </c>
      <c r="K84" s="124">
        <f t="shared" si="19"/>
        <v>345760745</v>
      </c>
      <c r="L84" s="124">
        <f t="shared" si="19"/>
        <v>364994391</v>
      </c>
      <c r="M84" s="124">
        <f t="shared" si="19"/>
        <v>507219795</v>
      </c>
      <c r="N84" s="124">
        <f t="shared" si="19"/>
        <v>339753908</v>
      </c>
      <c r="O84" s="125">
        <f t="shared" si="17"/>
        <v>1939377489</v>
      </c>
      <c r="P84" s="127">
        <f t="shared" si="18"/>
        <v>1996818892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2020-02-23T05:46:21Z</cp:lastPrinted>
  <dcterms:created xsi:type="dcterms:W3CDTF">2012-04-10T04:28:23Z</dcterms:created>
  <dcterms:modified xsi:type="dcterms:W3CDTF">2020-02-23T05:58:39Z</dcterms:modified>
  <cp:category/>
  <cp:version/>
  <cp:contentType/>
  <cp:contentStatus/>
</cp:coreProperties>
</file>