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<sst xmlns="http://schemas.openxmlformats.org/spreadsheetml/2006/main" count="283" uniqueCount="94">
  <si>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</si>
  <si>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</si>
  <si>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</si>
  <si>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</si>
  <si>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</si>
  <si>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</si>
  <si>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</si>
  <si>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</si>
  <si>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</si>
  <si>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</si>
  <si>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</si>
  <si>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</si>
  <si>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</si>
  <si>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</si>
  <si>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</si>
  <si>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</si>
  <si>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</si>
  <si>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</si>
  <si>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</si>
  <si>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</si>
  <si>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</si>
  <si>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</si>
  <si>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</si>
  <si>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</si>
  <si>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</si>
  <si>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</si>
  <si>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</si>
  <si>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</si>
  <si>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</si>
  <si>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</si>
  <si>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</si>
  <si>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</si>
  <si>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</si>
  <si>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</si>
  <si>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</si>
  <si>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</si>
  <si>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</si>
  <si>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</si>
  <si>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</si>
  <si>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</si>
  <si>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</si>
  <si>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</si>
  <si>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</si>
  <si>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</si>
  <si>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</si>
  <si>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</si>
  <si>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</si>
  <si>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</si>
  <si>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</si>
  <si>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</si>
  <si>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</si>
  <si>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</si>
  <si>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</si>
  <si>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</si>
  <si>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</si>
  <si>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</si>
  <si>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</si>
  <si>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</si>
  <si>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</si>
  <si>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</si>
  <si>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</si>
  <si>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</si>
  <si>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</si>
  <si>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</si>
  <si>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</si>
  <si>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</si>
  <si>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</si>
  <si>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</si>
  <si>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</si>
  <si>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</si>
  <si>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</si>
  <si>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</si>
  <si>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</si>
  <si>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</si>
  <si>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</si>
  <si>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</si>
  <si>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</si>
  <si>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</si>
  <si>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</si>
  <si>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</si>
  <si>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</si>
  <si>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</si>
  <si>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</si>
  <si>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合計</t>
  </si>
  <si>
    <t>合計</t>
  </si>
  <si>
    <t>合計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</si>
  <si>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</si>
  <si>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</si>
  <si>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</si>
  <si>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</si>
  <si>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</si>
  <si>
    <t>（令和 01年 11月分）</t>
  </si>
  <si>
    <t>（令和 01年 11月分）</t>
  </si>
  <si>
    <t>（令和 01年11月分）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</si>
</sst>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&quot;保険者名　：&quot;@"/>
    <numFmt numFmtId="182" formatCode="[$-411]&quot;(&quot;ggg\ ee&quot;年 &quot;\ m&quot;月　審査分）&quot;"/>
    <numFmt numFmtId="183" formatCode="[$-411]&quot;（&quot;ggg\ ee&quot;年 &quot;\ m&quot;月分）&quot;"/>
    <numFmt numFmtId="184" formatCode="[$-411]&quot;（&quot;ggg\ ee&quot;年  &quot;m&quot;月分）&quot;"/>
    <numFmt numFmtId="185" formatCode="####0&quot; 頁&quot;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8"/>
      <name val="ＭＳ ゴシック"/>
      <family val="3"/>
    </font>
    <font>
      <sz val="26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medium"/>
      <top style="medium"/>
      <bottom style="thin"/>
    </border>
    <border>
      <left style="thin"/>
      <right style="thin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ck"/>
      <bottom style="medium"/>
    </border>
    <border>
      <left style="thick"/>
      <right/>
      <top style="medium"/>
      <bottom/>
    </border>
    <border>
      <left style="thick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medium"/>
      <top style="thin"/>
      <bottom style="thin"/>
    </border>
    <border>
      <left style="thick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ck"/>
      <right/>
      <top/>
      <bottom/>
    </border>
    <border>
      <left style="thick"/>
      <right/>
      <top style="thick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 diagonalUp="1">
      <left style="double"/>
      <right style="thin"/>
      <top style="thin"/>
      <bottom style="medium"/>
      <diagonal style="thin"/>
    </border>
    <border>
      <left style="double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/>
      <right/>
      <top/>
      <bottom style="thick"/>
    </border>
    <border diagonalUp="1">
      <left style="double"/>
      <right style="medium"/>
      <top style="medium"/>
      <bottom style="thin"/>
      <diagonal style="thin"/>
    </border>
    <border>
      <left style="thick"/>
      <right/>
      <top/>
      <bottom style="medium"/>
    </border>
    <border>
      <left style="medium"/>
      <right style="thin"/>
      <top style="thin"/>
      <bottom style="medium"/>
    </border>
    <border>
      <left style="double"/>
      <right style="double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double"/>
      <right/>
      <top style="medium"/>
      <bottom style="thin"/>
    </border>
    <border>
      <left style="double"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double"/>
      <top style="medium"/>
      <bottom/>
    </border>
    <border>
      <left/>
      <right style="double"/>
      <top style="thin"/>
      <bottom style="medium"/>
    </border>
    <border>
      <left style="medium"/>
      <right/>
      <top style="thin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/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 diagonalUp="1">
      <left style="double"/>
      <right style="medium"/>
      <top style="thin"/>
      <bottom style="thin"/>
      <diagonal style="thin"/>
    </border>
    <border diagonalUp="1">
      <left style="double"/>
      <right style="medium"/>
      <top/>
      <bottom style="medium"/>
      <diagonal style="thin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>
      <left style="double"/>
      <right style="thick"/>
      <top style="medium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/>
      <bottom style="thin"/>
    </border>
    <border>
      <left style="double"/>
      <right style="thick"/>
      <top/>
      <bottom style="thin"/>
    </border>
    <border>
      <left style="medium"/>
      <right style="double"/>
      <top/>
      <bottom style="medium"/>
    </border>
    <border>
      <left style="double"/>
      <right style="thick"/>
      <top/>
      <bottom style="medium"/>
    </border>
    <border diagonalUp="1">
      <left style="double"/>
      <right style="medium"/>
      <top style="thin"/>
      <bottom style="medium"/>
      <diagonal style="thin"/>
    </border>
    <border>
      <left style="medium"/>
      <right style="medium"/>
      <top style="medium"/>
      <bottom style="thick"/>
    </border>
    <border>
      <left style="medium"/>
      <right style="double"/>
      <top style="medium"/>
      <bottom style="thick"/>
    </border>
    <border>
      <left style="double"/>
      <right style="medium"/>
      <top style="medium"/>
      <bottom style="thick"/>
    </border>
    <border>
      <left style="double"/>
      <right style="thick"/>
      <top style="medium"/>
      <bottom style="thick"/>
    </border>
    <border>
      <left/>
      <right style="thick"/>
      <top style="thick"/>
      <bottom style="medium"/>
    </border>
    <border>
      <left style="medium"/>
      <right style="double"/>
      <top style="thin"/>
      <bottom/>
    </border>
    <border>
      <left style="thin"/>
      <right style="double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3" fillId="0" borderId="0" xfId="0" applyFont="1" applyAlignment="1">
      <alignment/>
    </xf>
    <xf numFmtId="177" fontId="4" fillId="0" borderId="0" xfId="0" applyNumberFormat="1" applyFont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8" fillId="0" borderId="14" xfId="0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78" fontId="8" fillId="0" borderId="14" xfId="0" applyNumberFormat="1" applyFont="1" applyFill="1" applyBorder="1" applyAlignment="1">
      <alignment vertical="center"/>
    </xf>
    <xf numFmtId="178" fontId="8" fillId="0" borderId="17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176" fontId="12" fillId="0" borderId="27" xfId="0" applyNumberFormat="1" applyFont="1" applyFill="1" applyBorder="1" applyAlignment="1">
      <alignment vertical="center" shrinkToFit="1"/>
    </xf>
    <xf numFmtId="176" fontId="12" fillId="0" borderId="28" xfId="0" applyNumberFormat="1" applyFont="1" applyFill="1" applyBorder="1" applyAlignment="1">
      <alignment vertical="center" shrinkToFit="1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8" fillId="0" borderId="33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178" fontId="12" fillId="0" borderId="36" xfId="0" applyNumberFormat="1" applyFont="1" applyFill="1" applyBorder="1" applyAlignment="1">
      <alignment vertical="center" shrinkToFit="1"/>
    </xf>
    <xf numFmtId="0" fontId="8" fillId="0" borderId="37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 vertical="center" shrinkToFit="1"/>
    </xf>
    <xf numFmtId="0" fontId="8" fillId="0" borderId="39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0" fontId="8" fillId="0" borderId="44" xfId="0" applyFont="1" applyFill="1" applyBorder="1" applyAlignment="1">
      <alignment horizontal="left" vertical="center"/>
    </xf>
    <xf numFmtId="0" fontId="8" fillId="0" borderId="45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/>
    </xf>
    <xf numFmtId="182" fontId="6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/>
    </xf>
    <xf numFmtId="179" fontId="4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8" fillId="0" borderId="46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178" fontId="8" fillId="0" borderId="47" xfId="0" applyNumberFormat="1" applyFont="1" applyFill="1" applyBorder="1" applyAlignment="1">
      <alignment vertical="center"/>
    </xf>
    <xf numFmtId="176" fontId="8" fillId="0" borderId="48" xfId="0" applyNumberFormat="1" applyFont="1" applyFill="1" applyBorder="1" applyAlignment="1">
      <alignment vertical="center"/>
    </xf>
    <xf numFmtId="178" fontId="8" fillId="0" borderId="49" xfId="0" applyNumberFormat="1" applyFont="1" applyFill="1" applyBorder="1" applyAlignment="1">
      <alignment vertical="center"/>
    </xf>
    <xf numFmtId="0" fontId="8" fillId="0" borderId="50" xfId="0" applyFont="1" applyFill="1" applyBorder="1" applyAlignment="1">
      <alignment horizontal="left" vertical="center"/>
    </xf>
    <xf numFmtId="178" fontId="8" fillId="0" borderId="51" xfId="0" applyNumberFormat="1" applyFont="1" applyFill="1" applyBorder="1" applyAlignment="1">
      <alignment vertical="center"/>
    </xf>
    <xf numFmtId="178" fontId="8" fillId="0" borderId="52" xfId="0" applyNumberFormat="1" applyFont="1" applyFill="1" applyBorder="1" applyAlignment="1">
      <alignment vertical="center"/>
    </xf>
    <xf numFmtId="178" fontId="8" fillId="0" borderId="53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77" fontId="8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>
      <alignment horizontal="right"/>
    </xf>
    <xf numFmtId="176" fontId="8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8" fontId="8" fillId="0" borderId="0" xfId="0" applyNumberFormat="1" applyFont="1" applyFill="1" applyBorder="1" applyAlignment="1">
      <alignment vertical="center"/>
    </xf>
    <xf numFmtId="176" fontId="8" fillId="0" borderId="31" xfId="0" applyNumberFormat="1" applyFont="1" applyFill="1" applyBorder="1" applyAlignment="1" applyProtection="1">
      <alignment vertical="center" shrinkToFit="1"/>
      <protection locked="0"/>
    </xf>
    <xf numFmtId="0" fontId="11" fillId="0" borderId="0" xfId="0" applyFont="1" applyFill="1" applyAlignment="1">
      <alignment horizontal="center" vertical="center"/>
    </xf>
    <xf numFmtId="184" fontId="6" fillId="0" borderId="0" xfId="0" applyNumberFormat="1" applyFont="1" applyFill="1" applyAlignment="1">
      <alignment horizontal="center" vertical="center"/>
    </xf>
    <xf numFmtId="180" fontId="6" fillId="0" borderId="0" xfId="0" applyNumberFormat="1" applyFont="1" applyFill="1" applyAlignment="1">
      <alignment/>
    </xf>
    <xf numFmtId="185" fontId="4" fillId="0" borderId="0" xfId="0" applyNumberFormat="1" applyFont="1" applyFill="1" applyAlignment="1">
      <alignment horizontal="right" vertical="center"/>
    </xf>
    <xf numFmtId="179" fontId="6" fillId="0" borderId="0" xfId="0" applyNumberFormat="1" applyFont="1" applyFill="1" applyAlignment="1">
      <alignment horizontal="left"/>
    </xf>
    <xf numFmtId="180" fontId="4" fillId="0" borderId="0" xfId="0" applyNumberFormat="1" applyFont="1" applyFill="1" applyAlignment="1">
      <alignment/>
    </xf>
    <xf numFmtId="179" fontId="8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181" fontId="8" fillId="0" borderId="54" xfId="0" applyNumberFormat="1" applyFont="1" applyFill="1" applyBorder="1" applyAlignment="1">
      <alignment vertical="center" shrinkToFit="1"/>
    </xf>
    <xf numFmtId="176" fontId="8" fillId="0" borderId="55" xfId="0" applyNumberFormat="1" applyFont="1" applyFill="1" applyBorder="1" applyAlignment="1" applyProtection="1">
      <alignment vertical="center" shrinkToFit="1"/>
      <protection/>
    </xf>
    <xf numFmtId="176" fontId="8" fillId="0" borderId="0" xfId="0" applyNumberFormat="1" applyFont="1" applyFill="1" applyAlignment="1">
      <alignment horizontal="right" vertical="center"/>
    </xf>
    <xf numFmtId="0" fontId="8" fillId="0" borderId="56" xfId="0" applyFont="1" applyFill="1" applyBorder="1" applyAlignment="1">
      <alignment horizontal="left" vertical="center"/>
    </xf>
    <xf numFmtId="56" fontId="3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178" fontId="8" fillId="0" borderId="25" xfId="0" applyNumberFormat="1" applyFont="1" applyFill="1" applyBorder="1" applyAlignment="1">
      <alignment vertical="center"/>
    </xf>
    <xf numFmtId="0" fontId="8" fillId="0" borderId="46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57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left" vertical="center"/>
    </xf>
    <xf numFmtId="0" fontId="8" fillId="0" borderId="51" xfId="0" applyFont="1" applyFill="1" applyBorder="1" applyAlignment="1">
      <alignment horizontal="left" vertical="center"/>
    </xf>
    <xf numFmtId="0" fontId="8" fillId="0" borderId="5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83" fontId="6" fillId="0" borderId="0" xfId="0" applyNumberFormat="1" applyFont="1" applyFill="1" applyAlignment="1">
      <alignment horizontal="center" vertical="center"/>
    </xf>
    <xf numFmtId="183" fontId="7" fillId="0" borderId="0" xfId="0" applyNumberFormat="1" applyFont="1" applyFill="1" applyAlignment="1">
      <alignment horizontal="center" vertical="center"/>
    </xf>
    <xf numFmtId="178" fontId="8" fillId="0" borderId="69" xfId="0" applyNumberFormat="1" applyFont="1" applyFill="1" applyBorder="1" applyAlignment="1">
      <alignment vertical="center"/>
    </xf>
    <xf numFmtId="178" fontId="8" fillId="0" borderId="70" xfId="0" applyNumberFormat="1" applyFont="1" applyFill="1" applyBorder="1" applyAlignment="1">
      <alignment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178" fontId="8" fillId="0" borderId="42" xfId="0" applyNumberFormat="1" applyFont="1" applyFill="1" applyBorder="1" applyAlignment="1">
      <alignment vertical="center"/>
    </xf>
    <xf numFmtId="178" fontId="8" fillId="0" borderId="73" xfId="0" applyNumberFormat="1" applyFont="1" applyFill="1" applyBorder="1" applyAlignment="1">
      <alignment vertical="center"/>
    </xf>
    <xf numFmtId="180" fontId="3" fillId="0" borderId="27" xfId="0" applyNumberFormat="1" applyFont="1" applyFill="1" applyBorder="1" applyAlignment="1">
      <alignment horizontal="left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shrinkToFit="1"/>
    </xf>
    <xf numFmtId="0" fontId="8" fillId="0" borderId="40" xfId="0" applyFont="1" applyFill="1" applyBorder="1" applyAlignment="1">
      <alignment horizontal="left" vertical="center" shrinkToFit="1"/>
    </xf>
    <xf numFmtId="0" fontId="8" fillId="0" borderId="42" xfId="0" applyFont="1" applyFill="1" applyBorder="1" applyAlignment="1">
      <alignment horizontal="left" vertical="center" shrinkToFit="1"/>
    </xf>
    <xf numFmtId="0" fontId="8" fillId="0" borderId="43" xfId="0" applyFont="1" applyFill="1" applyBorder="1" applyAlignment="1">
      <alignment horizontal="left" vertical="center" shrinkToFit="1"/>
    </xf>
    <xf numFmtId="0" fontId="8" fillId="0" borderId="83" xfId="0" applyFont="1" applyFill="1" applyBorder="1" applyAlignment="1">
      <alignment horizontal="left" vertical="center"/>
    </xf>
    <xf numFmtId="0" fontId="8" fillId="0" borderId="84" xfId="0" applyFont="1" applyFill="1" applyBorder="1" applyAlignment="1">
      <alignment horizontal="left" vertical="center"/>
    </xf>
    <xf numFmtId="0" fontId="8" fillId="0" borderId="85" xfId="0" applyFont="1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 shrinkToFit="1"/>
    </xf>
    <xf numFmtId="178" fontId="12" fillId="0" borderId="36" xfId="0" applyNumberFormat="1" applyFont="1" applyFill="1" applyBorder="1" applyAlignment="1" applyProtection="1">
      <alignment vertical="center" shrinkToFit="1"/>
      <protection locked="0"/>
    </xf>
    <xf numFmtId="178" fontId="12" fillId="0" borderId="68" xfId="0" applyNumberFormat="1" applyFont="1" applyFill="1" applyBorder="1" applyAlignment="1" applyProtection="1">
      <alignment vertical="center" shrinkToFit="1"/>
      <protection locked="0"/>
    </xf>
    <xf numFmtId="178" fontId="12" fillId="0" borderId="86" xfId="0" applyNumberFormat="1" applyFont="1" applyFill="1" applyBorder="1" applyAlignment="1" applyProtection="1">
      <alignment vertical="center" shrinkToFit="1"/>
      <protection locked="0"/>
    </xf>
    <xf numFmtId="178" fontId="12" fillId="0" borderId="87" xfId="0" applyNumberFormat="1" applyFont="1" applyFill="1" applyBorder="1" applyAlignment="1" applyProtection="1">
      <alignment vertical="center" shrinkToFit="1"/>
      <protection locked="0"/>
    </xf>
    <xf numFmtId="176" fontId="12" fillId="0" borderId="88" xfId="0" applyNumberFormat="1" applyFont="1" applyFill="1" applyBorder="1" applyAlignment="1" applyProtection="1">
      <alignment vertical="center" shrinkToFit="1"/>
      <protection locked="0"/>
    </xf>
    <xf numFmtId="176" fontId="12" fillId="0" borderId="89" xfId="0" applyNumberFormat="1" applyFont="1" applyFill="1" applyBorder="1" applyAlignment="1" applyProtection="1">
      <alignment vertical="center" shrinkToFit="1"/>
      <protection locked="0"/>
    </xf>
    <xf numFmtId="178" fontId="8" fillId="0" borderId="90" xfId="0" applyNumberFormat="1" applyFont="1" applyFill="1" applyBorder="1" applyAlignment="1" applyProtection="1">
      <alignment vertical="center" shrinkToFit="1"/>
      <protection/>
    </xf>
    <xf numFmtId="178" fontId="8" fillId="0" borderId="91" xfId="0" applyNumberFormat="1" applyFont="1" applyFill="1" applyBorder="1" applyAlignment="1" applyProtection="1">
      <alignment vertical="center" shrinkToFit="1"/>
      <protection/>
    </xf>
    <xf numFmtId="178" fontId="8" fillId="0" borderId="13" xfId="0" applyNumberFormat="1" applyFont="1" applyFill="1" applyBorder="1" applyAlignment="1" applyProtection="1">
      <alignment vertical="center" shrinkToFit="1"/>
      <protection/>
    </xf>
    <xf numFmtId="178" fontId="8" fillId="0" borderId="92" xfId="0" applyNumberFormat="1" applyFont="1" applyFill="1" applyBorder="1" applyAlignment="1" applyProtection="1">
      <alignment vertical="center" shrinkToFit="1"/>
      <protection/>
    </xf>
    <xf numFmtId="178" fontId="8" fillId="0" borderId="36" xfId="0" applyNumberFormat="1" applyFont="1" applyFill="1" applyBorder="1" applyAlignment="1" applyProtection="1">
      <alignment vertical="center" shrinkToFit="1"/>
      <protection/>
    </xf>
    <xf numFmtId="178" fontId="8" fillId="0" borderId="93" xfId="0" applyNumberFormat="1" applyFont="1" applyFill="1" applyBorder="1" applyAlignment="1" applyProtection="1">
      <alignment vertical="center" shrinkToFit="1"/>
      <protection/>
    </xf>
    <xf numFmtId="178" fontId="8" fillId="0" borderId="68" xfId="0" applyNumberFormat="1" applyFont="1" applyFill="1" applyBorder="1" applyAlignment="1" applyProtection="1">
      <alignment vertical="center" shrinkToFit="1"/>
      <protection/>
    </xf>
    <xf numFmtId="178" fontId="8" fillId="0" borderId="94" xfId="0" applyNumberFormat="1" applyFont="1" applyFill="1" applyBorder="1" applyAlignment="1" applyProtection="1">
      <alignment vertical="center" shrinkToFit="1"/>
      <protection/>
    </xf>
    <xf numFmtId="178" fontId="12" fillId="0" borderId="95" xfId="0" applyNumberFormat="1" applyFont="1" applyFill="1" applyBorder="1" applyAlignment="1" applyProtection="1">
      <alignment vertical="center" shrinkToFit="1"/>
      <protection locked="0"/>
    </xf>
    <xf numFmtId="178" fontId="8" fillId="0" borderId="96" xfId="0" applyNumberFormat="1" applyFont="1" applyFill="1" applyBorder="1" applyAlignment="1" applyProtection="1">
      <alignment vertical="center" shrinkToFit="1"/>
      <protection/>
    </xf>
    <xf numFmtId="178" fontId="12" fillId="0" borderId="97" xfId="0" applyNumberFormat="1" applyFont="1" applyFill="1" applyBorder="1" applyAlignment="1" applyProtection="1">
      <alignment vertical="center" shrinkToFit="1"/>
      <protection locked="0"/>
    </xf>
    <xf numFmtId="178" fontId="8" fillId="0" borderId="98" xfId="0" applyNumberFormat="1" applyFont="1" applyFill="1" applyBorder="1" applyAlignment="1" applyProtection="1">
      <alignment vertical="center" shrinkToFit="1"/>
      <protection/>
    </xf>
    <xf numFmtId="178" fontId="8" fillId="0" borderId="99" xfId="0" applyNumberFormat="1" applyFont="1" applyFill="1" applyBorder="1" applyAlignment="1" applyProtection="1">
      <alignment vertical="center" shrinkToFit="1"/>
      <protection/>
    </xf>
    <xf numFmtId="178" fontId="8" fillId="0" borderId="100" xfId="0" applyNumberFormat="1" applyFont="1" applyFill="1" applyBorder="1" applyAlignment="1" applyProtection="1">
      <alignment vertical="center" shrinkToFit="1"/>
      <protection/>
    </xf>
    <xf numFmtId="178" fontId="8" fillId="0" borderId="101" xfId="0" applyNumberFormat="1" applyFont="1" applyFill="1" applyBorder="1" applyAlignment="1" applyProtection="1">
      <alignment vertical="center" shrinkToFit="1"/>
      <protection/>
    </xf>
    <xf numFmtId="178" fontId="8" fillId="0" borderId="102" xfId="0" applyNumberFormat="1" applyFont="1" applyFill="1" applyBorder="1" applyAlignment="1" applyProtection="1">
      <alignment vertical="center" shrinkToFit="1"/>
      <protection/>
    </xf>
    <xf numFmtId="176" fontId="12" fillId="0" borderId="103" xfId="0" applyNumberFormat="1" applyFont="1" applyFill="1" applyBorder="1" applyAlignment="1" applyProtection="1">
      <alignment vertical="center" shrinkToFit="1"/>
      <protection locked="0"/>
    </xf>
    <xf numFmtId="178" fontId="8" fillId="0" borderId="104" xfId="0" applyNumberFormat="1" applyFont="1" applyFill="1" applyBorder="1" applyAlignment="1" applyProtection="1">
      <alignment vertical="center" shrinkToFit="1"/>
      <protection/>
    </xf>
    <xf numFmtId="178" fontId="8" fillId="0" borderId="105" xfId="0" applyNumberFormat="1" applyFont="1" applyFill="1" applyBorder="1" applyAlignment="1" applyProtection="1">
      <alignment vertical="center" shrinkToFit="1"/>
      <protection/>
    </xf>
    <xf numFmtId="178" fontId="8" fillId="0" borderId="106" xfId="0" applyNumberFormat="1" applyFont="1" applyFill="1" applyBorder="1" applyAlignment="1" applyProtection="1">
      <alignment vertical="center" shrinkToFit="1"/>
      <protection/>
    </xf>
    <xf numFmtId="178" fontId="8" fillId="0" borderId="107" xfId="0" applyNumberFormat="1" applyFont="1" applyFill="1" applyBorder="1" applyAlignment="1" applyProtection="1">
      <alignment vertical="center" shrinkToFit="1"/>
      <protection/>
    </xf>
    <xf numFmtId="176" fontId="8" fillId="0" borderId="108" xfId="0" applyNumberFormat="1" applyFont="1" applyFill="1" applyBorder="1" applyAlignment="1" applyProtection="1">
      <alignment vertical="center" shrinkToFit="1"/>
      <protection locked="0"/>
    </xf>
    <xf numFmtId="178" fontId="8" fillId="0" borderId="109" xfId="0" applyNumberFormat="1" applyFont="1" applyFill="1" applyBorder="1" applyAlignment="1" applyProtection="1">
      <alignment vertical="center" shrinkToFit="1"/>
      <protection/>
    </xf>
    <xf numFmtId="178" fontId="12" fillId="0" borderId="95" xfId="0" applyNumberFormat="1" applyFont="1" applyFill="1" applyBorder="1" applyAlignment="1">
      <alignment vertical="center" shrinkToFit="1"/>
    </xf>
    <xf numFmtId="178" fontId="8" fillId="0" borderId="43" xfId="0" applyNumberFormat="1" applyFont="1" applyFill="1" applyBorder="1" applyAlignment="1">
      <alignment vertical="center"/>
    </xf>
    <xf numFmtId="178" fontId="8" fillId="0" borderId="16" xfId="0" applyNumberFormat="1" applyFont="1" applyFill="1" applyBorder="1" applyAlignment="1">
      <alignment vertical="center"/>
    </xf>
    <xf numFmtId="178" fontId="8" fillId="0" borderId="68" xfId="0" applyNumberFormat="1" applyFont="1" applyFill="1" applyBorder="1" applyAlignment="1">
      <alignment vertical="center"/>
    </xf>
    <xf numFmtId="178" fontId="8" fillId="0" borderId="97" xfId="0" applyNumberFormat="1" applyFont="1" applyFill="1" applyBorder="1" applyAlignment="1">
      <alignment vertical="center"/>
    </xf>
    <xf numFmtId="178" fontId="8" fillId="0" borderId="110" xfId="0" applyNumberFormat="1" applyFont="1" applyFill="1" applyBorder="1" applyAlignment="1">
      <alignment vertical="center"/>
    </xf>
    <xf numFmtId="178" fontId="8" fillId="0" borderId="10" xfId="0" applyNumberFormat="1" applyFont="1" applyFill="1" applyBorder="1" applyAlignment="1">
      <alignment vertical="center"/>
    </xf>
    <xf numFmtId="178" fontId="8" fillId="0" borderId="11" xfId="0" applyNumberFormat="1" applyFont="1" applyFill="1" applyBorder="1" applyAlignment="1">
      <alignment vertical="center"/>
    </xf>
    <xf numFmtId="178" fontId="8" fillId="0" borderId="12" xfId="0" applyNumberFormat="1" applyFont="1" applyFill="1" applyBorder="1" applyAlignment="1">
      <alignment vertical="center"/>
    </xf>
    <xf numFmtId="178" fontId="8" fillId="0" borderId="13" xfId="0" applyNumberFormat="1" applyFont="1" applyFill="1" applyBorder="1" applyAlignment="1">
      <alignment vertical="center"/>
    </xf>
    <xf numFmtId="178" fontId="8" fillId="0" borderId="96" xfId="0" applyNumberFormat="1" applyFont="1" applyFill="1" applyBorder="1" applyAlignment="1">
      <alignment vertical="center" shrinkToFit="1"/>
    </xf>
    <xf numFmtId="178" fontId="8" fillId="0" borderId="98" xfId="0" applyNumberFormat="1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tabSelected="1" zoomScale="60" zoomScaleNormal="60" zoomScalePageLayoutView="0" workbookViewId="0" topLeftCell="A1">
      <selection activeCell="A1" sqref="A1"/>
    </sheetView>
  </sheetViews>
  <sheetFormatPr defaultColWidth="0" defaultRowHeight="13.5" zeroHeight="1"/>
  <cols>
    <col min="1" max="1" width="4.625" style="35" customWidth="1"/>
    <col min="2" max="2" width="3.75390625" style="35" customWidth="1"/>
    <col min="3" max="4" width="6.125" style="35" customWidth="1"/>
    <col min="5" max="5" width="20.625" style="35" customWidth="1"/>
    <col min="6" max="16" width="16.625" style="35" customWidth="1"/>
    <col min="17" max="17" width="4.25390625" style="35" customWidth="1"/>
    <col min="18" max="16384" width="0" style="35" hidden="1" customWidth="1"/>
  </cols>
  <sheetData>
    <row r="1" spans="4:15" ht="39.75" customHeight="1">
      <c r="D1" s="54"/>
      <c r="E1" s="55"/>
      <c r="F1" s="127" t="s">
        <v>21</v>
      </c>
      <c r="G1" s="127"/>
      <c r="H1" s="127"/>
      <c r="I1" s="127"/>
      <c r="J1" s="127"/>
      <c r="K1" s="127"/>
      <c r="L1" s="127"/>
      <c r="M1" s="127"/>
      <c r="N1" s="127"/>
      <c r="O1" s="56"/>
    </row>
    <row r="2" spans="5:16" ht="45" customHeight="1">
      <c r="E2" s="57"/>
      <c r="F2" s="128" t="s">
        <v>91</v>
      </c>
      <c r="G2" s="128"/>
      <c r="H2" s="128"/>
      <c r="I2" s="128"/>
      <c r="J2" s="128"/>
      <c r="K2" s="129"/>
      <c r="L2" s="129"/>
      <c r="M2" s="129"/>
      <c r="N2" s="129"/>
      <c r="O2" s="121">
        <v>41009</v>
      </c>
      <c r="P2" s="121"/>
    </row>
    <row r="3" spans="6:17" ht="30" customHeight="1">
      <c r="F3" s="58"/>
      <c r="G3" s="58"/>
      <c r="H3" s="58"/>
      <c r="I3" s="58"/>
      <c r="J3" s="58"/>
      <c r="N3" s="59"/>
      <c r="O3" s="121" t="s">
        <v>0</v>
      </c>
      <c r="P3" s="121"/>
      <c r="Q3" s="60"/>
    </row>
    <row r="4" spans="1:17" s="1" customFormat="1" ht="45" customHeight="1">
      <c r="A4" s="35"/>
      <c r="B4" s="35"/>
      <c r="C4" s="61" t="s">
        <v>22</v>
      </c>
      <c r="D4" s="35"/>
      <c r="E4" s="35"/>
      <c r="F4" s="58"/>
      <c r="G4" s="96"/>
      <c r="H4" s="58"/>
      <c r="I4" s="58"/>
      <c r="J4" s="58"/>
      <c r="K4" s="35"/>
      <c r="L4" s="35"/>
      <c r="M4" s="76" t="s">
        <v>75</v>
      </c>
      <c r="N4" s="59"/>
      <c r="O4" s="35"/>
      <c r="P4" s="94"/>
      <c r="Q4" s="60"/>
    </row>
    <row r="5" spans="1:17" s="1" customFormat="1" ht="7.5" customHeight="1" thickBot="1">
      <c r="A5" s="35"/>
      <c r="B5" s="35"/>
      <c r="C5" s="35"/>
      <c r="D5" s="35"/>
      <c r="E5" s="35"/>
      <c r="F5" s="58"/>
      <c r="G5" s="58"/>
      <c r="H5" s="58"/>
      <c r="I5" s="58"/>
      <c r="J5" s="58"/>
      <c r="K5" s="35"/>
      <c r="L5" s="35"/>
      <c r="M5" s="35"/>
      <c r="N5" s="59"/>
      <c r="O5" s="94"/>
      <c r="P5" s="94"/>
      <c r="Q5" s="60"/>
    </row>
    <row r="6" spans="1:19" s="1" customFormat="1" ht="45" customHeight="1">
      <c r="A6" s="35"/>
      <c r="B6" s="35"/>
      <c r="C6" s="117" t="s">
        <v>20</v>
      </c>
      <c r="D6" s="118"/>
      <c r="E6" s="119"/>
      <c r="F6" s="120" t="s">
        <v>80</v>
      </c>
      <c r="G6" s="119"/>
      <c r="H6" s="118" t="s">
        <v>81</v>
      </c>
      <c r="I6" s="118"/>
      <c r="J6" s="120" t="s">
        <v>82</v>
      </c>
      <c r="K6" s="133"/>
      <c r="L6" s="118" t="s">
        <v>85</v>
      </c>
      <c r="M6" s="132"/>
      <c r="N6" s="35"/>
      <c r="O6" s="35"/>
      <c r="P6" s="59"/>
      <c r="Q6" s="94"/>
      <c r="R6" s="80"/>
      <c r="S6" s="2"/>
    </row>
    <row r="7" spans="1:19" s="1" customFormat="1" ht="45" customHeight="1" thickBot="1">
      <c r="A7" s="35"/>
      <c r="B7" s="35"/>
      <c r="C7" s="137" t="s">
        <v>19</v>
      </c>
      <c r="D7" s="138"/>
      <c r="E7" s="138"/>
      <c r="F7" s="134">
        <v>42934</v>
      </c>
      <c r="G7" s="131"/>
      <c r="H7" s="130">
        <v>31687</v>
      </c>
      <c r="I7" s="131"/>
      <c r="J7" s="134">
        <v>16878</v>
      </c>
      <c r="K7" s="135"/>
      <c r="L7" s="130">
        <f>SUM(F7:K7)</f>
        <v>91499</v>
      </c>
      <c r="M7" s="188"/>
      <c r="N7" s="35"/>
      <c r="O7" s="35"/>
      <c r="P7" s="59"/>
      <c r="Q7" s="94"/>
      <c r="R7" s="80"/>
      <c r="S7" s="2"/>
    </row>
    <row r="8" spans="1:21" s="1" customFormat="1" ht="30" customHeight="1">
      <c r="A8" s="35"/>
      <c r="B8" s="35"/>
      <c r="C8" s="97"/>
      <c r="D8" s="97"/>
      <c r="E8" s="97"/>
      <c r="F8" s="82"/>
      <c r="G8" s="82"/>
      <c r="H8" s="82"/>
      <c r="I8" s="82"/>
      <c r="J8" s="82"/>
      <c r="K8" s="82"/>
      <c r="L8" s="82"/>
      <c r="M8" s="82"/>
      <c r="N8" s="82"/>
      <c r="O8" s="82"/>
      <c r="P8" s="35"/>
      <c r="Q8" s="35"/>
      <c r="R8" s="81"/>
      <c r="S8" s="80"/>
      <c r="T8" s="80"/>
      <c r="U8" s="2"/>
    </row>
    <row r="9" spans="3:17" ht="45" customHeight="1">
      <c r="C9" s="61" t="s">
        <v>23</v>
      </c>
      <c r="E9" s="62"/>
      <c r="O9" s="75"/>
      <c r="P9" s="77" t="s">
        <v>75</v>
      </c>
      <c r="Q9" s="60"/>
    </row>
    <row r="10" spans="3:17" ht="6.75" customHeight="1" thickBot="1">
      <c r="C10" s="63"/>
      <c r="D10" s="63"/>
      <c r="E10" s="64"/>
      <c r="L10" s="65"/>
      <c r="M10" s="65"/>
      <c r="N10" s="136"/>
      <c r="O10" s="136"/>
      <c r="P10" s="136"/>
      <c r="Q10" s="65"/>
    </row>
    <row r="11" spans="3:17" ht="49.5" customHeight="1">
      <c r="C11" s="107"/>
      <c r="D11" s="108"/>
      <c r="E11" s="108"/>
      <c r="F11" s="3" t="s">
        <v>10</v>
      </c>
      <c r="G11" s="3" t="s">
        <v>28</v>
      </c>
      <c r="H11" s="4" t="s">
        <v>11</v>
      </c>
      <c r="I11" s="5" t="s">
        <v>29</v>
      </c>
      <c r="J11" s="6" t="s">
        <v>1</v>
      </c>
      <c r="K11" s="6" t="s">
        <v>2</v>
      </c>
      <c r="L11" s="6" t="s">
        <v>3</v>
      </c>
      <c r="M11" s="6" t="s">
        <v>4</v>
      </c>
      <c r="N11" s="6" t="s">
        <v>5</v>
      </c>
      <c r="O11" s="7" t="s">
        <v>11</v>
      </c>
      <c r="P11" s="8" t="s">
        <v>83</v>
      </c>
      <c r="Q11" s="9"/>
    </row>
    <row r="12" spans="3:17" ht="49.5" customHeight="1">
      <c r="C12" s="66" t="s">
        <v>86</v>
      </c>
      <c r="D12" s="10"/>
      <c r="E12" s="10"/>
      <c r="F12" s="16">
        <f>SUM(F13:F15)</f>
        <v>3686</v>
      </c>
      <c r="G12" s="16">
        <f>SUM(G13:G15)</f>
        <v>2706</v>
      </c>
      <c r="H12" s="189">
        <f>SUM(H13:H15)</f>
        <v>6392</v>
      </c>
      <c r="I12" s="11">
        <v>0</v>
      </c>
      <c r="J12" s="16">
        <f aca="true" t="shared" si="0" ref="J12:O12">SUM(J13:J15)</f>
        <v>4457</v>
      </c>
      <c r="K12" s="16">
        <f t="shared" si="0"/>
        <v>2633</v>
      </c>
      <c r="L12" s="16">
        <f t="shared" si="0"/>
        <v>2015</v>
      </c>
      <c r="M12" s="16">
        <f t="shared" si="0"/>
        <v>2422</v>
      </c>
      <c r="N12" s="16">
        <f t="shared" si="0"/>
        <v>1460</v>
      </c>
      <c r="O12" s="189">
        <f t="shared" si="0"/>
        <v>12987</v>
      </c>
      <c r="P12" s="190">
        <f aca="true" t="shared" si="1" ref="P12:P17">H12+O12</f>
        <v>19379</v>
      </c>
      <c r="Q12" s="9"/>
    </row>
    <row r="13" spans="3:16" ht="49.5" customHeight="1">
      <c r="C13" s="66" t="s">
        <v>87</v>
      </c>
      <c r="D13" s="67"/>
      <c r="E13" s="67"/>
      <c r="F13" s="16">
        <v>399</v>
      </c>
      <c r="G13" s="16">
        <v>311</v>
      </c>
      <c r="H13" s="189">
        <f>SUM(F13:G13)</f>
        <v>710</v>
      </c>
      <c r="I13" s="11">
        <v>0</v>
      </c>
      <c r="J13" s="16">
        <v>443</v>
      </c>
      <c r="K13" s="16">
        <v>267</v>
      </c>
      <c r="L13" s="16">
        <v>178</v>
      </c>
      <c r="M13" s="16">
        <v>176</v>
      </c>
      <c r="N13" s="16">
        <v>114</v>
      </c>
      <c r="O13" s="189">
        <f>SUM(J13:N13)</f>
        <v>1178</v>
      </c>
      <c r="P13" s="190">
        <f t="shared" si="1"/>
        <v>1888</v>
      </c>
    </row>
    <row r="14" spans="3:16" ht="49.5" customHeight="1">
      <c r="C14" s="101" t="s">
        <v>88</v>
      </c>
      <c r="D14" s="102"/>
      <c r="E14" s="102"/>
      <c r="F14" s="16">
        <v>1668</v>
      </c>
      <c r="G14" s="16">
        <v>1012</v>
      </c>
      <c r="H14" s="189">
        <f>SUM(F14:G14)</f>
        <v>2680</v>
      </c>
      <c r="I14" s="11">
        <v>0</v>
      </c>
      <c r="J14" s="16">
        <v>1587</v>
      </c>
      <c r="K14" s="16">
        <v>828</v>
      </c>
      <c r="L14" s="16">
        <v>558</v>
      </c>
      <c r="M14" s="16">
        <v>646</v>
      </c>
      <c r="N14" s="16">
        <v>395</v>
      </c>
      <c r="O14" s="189">
        <f>SUM(J14:N14)</f>
        <v>4014</v>
      </c>
      <c r="P14" s="190">
        <f t="shared" si="1"/>
        <v>6694</v>
      </c>
    </row>
    <row r="15" spans="3:16" ht="49.5" customHeight="1">
      <c r="C15" s="66" t="s">
        <v>89</v>
      </c>
      <c r="D15" s="67"/>
      <c r="E15" s="67"/>
      <c r="F15" s="16">
        <v>1619</v>
      </c>
      <c r="G15" s="16">
        <v>1383</v>
      </c>
      <c r="H15" s="189">
        <f>SUM(F15:G15)</f>
        <v>3002</v>
      </c>
      <c r="I15" s="11"/>
      <c r="J15" s="16">
        <v>2427</v>
      </c>
      <c r="K15" s="16">
        <v>1538</v>
      </c>
      <c r="L15" s="16">
        <v>1279</v>
      </c>
      <c r="M15" s="16">
        <v>1600</v>
      </c>
      <c r="N15" s="16">
        <v>951</v>
      </c>
      <c r="O15" s="189">
        <f>SUM(J15:N15)</f>
        <v>7795</v>
      </c>
      <c r="P15" s="190">
        <f t="shared" si="1"/>
        <v>10797</v>
      </c>
    </row>
    <row r="16" spans="3:16" ht="49.5" customHeight="1">
      <c r="C16" s="101" t="s">
        <v>90</v>
      </c>
      <c r="D16" s="102"/>
      <c r="E16" s="102"/>
      <c r="F16" s="16">
        <v>45</v>
      </c>
      <c r="G16" s="16">
        <v>44</v>
      </c>
      <c r="H16" s="189">
        <f>SUM(F16:G16)</f>
        <v>89</v>
      </c>
      <c r="I16" s="11">
        <v>0</v>
      </c>
      <c r="J16" s="16">
        <v>84</v>
      </c>
      <c r="K16" s="16">
        <v>47</v>
      </c>
      <c r="L16" s="16">
        <v>33</v>
      </c>
      <c r="M16" s="16">
        <v>45</v>
      </c>
      <c r="N16" s="16">
        <v>26</v>
      </c>
      <c r="O16" s="189">
        <f>SUM(J16:N16)</f>
        <v>235</v>
      </c>
      <c r="P16" s="190">
        <f t="shared" si="1"/>
        <v>324</v>
      </c>
    </row>
    <row r="17" spans="3:16" ht="49.5" customHeight="1" thickBot="1">
      <c r="C17" s="103" t="s">
        <v>14</v>
      </c>
      <c r="D17" s="104"/>
      <c r="E17" s="104"/>
      <c r="F17" s="68">
        <f>F12+F16</f>
        <v>3731</v>
      </c>
      <c r="G17" s="68">
        <f>G12+G16</f>
        <v>2750</v>
      </c>
      <c r="H17" s="68">
        <f>H12+H16</f>
        <v>6481</v>
      </c>
      <c r="I17" s="69">
        <v>0</v>
      </c>
      <c r="J17" s="68">
        <f aca="true" t="shared" si="2" ref="J17:O17">J12+J16</f>
        <v>4541</v>
      </c>
      <c r="K17" s="68">
        <f t="shared" si="2"/>
        <v>2680</v>
      </c>
      <c r="L17" s="68">
        <f t="shared" si="2"/>
        <v>2048</v>
      </c>
      <c r="M17" s="68">
        <f t="shared" si="2"/>
        <v>2467</v>
      </c>
      <c r="N17" s="68">
        <f t="shared" si="2"/>
        <v>1486</v>
      </c>
      <c r="O17" s="68">
        <f t="shared" si="2"/>
        <v>13222</v>
      </c>
      <c r="P17" s="191">
        <f t="shared" si="1"/>
        <v>19703</v>
      </c>
    </row>
    <row r="18" ht="30" customHeight="1"/>
    <row r="19" spans="3:17" ht="39.75" customHeight="1">
      <c r="C19" s="61" t="s">
        <v>24</v>
      </c>
      <c r="E19" s="62"/>
      <c r="N19" s="78"/>
      <c r="O19" s="60"/>
      <c r="P19" s="79" t="s">
        <v>79</v>
      </c>
      <c r="Q19" s="60"/>
    </row>
    <row r="20" spans="3:17" ht="6.75" customHeight="1" thickBot="1">
      <c r="C20" s="63"/>
      <c r="D20" s="63"/>
      <c r="E20" s="64"/>
      <c r="L20" s="65"/>
      <c r="M20" s="65"/>
      <c r="N20" s="65"/>
      <c r="P20" s="65"/>
      <c r="Q20" s="65"/>
    </row>
    <row r="21" spans="3:17" ht="49.5" customHeight="1">
      <c r="C21" s="107"/>
      <c r="D21" s="108"/>
      <c r="E21" s="108"/>
      <c r="F21" s="105" t="s">
        <v>15</v>
      </c>
      <c r="G21" s="106"/>
      <c r="H21" s="106"/>
      <c r="I21" s="106" t="s">
        <v>16</v>
      </c>
      <c r="J21" s="106"/>
      <c r="K21" s="106"/>
      <c r="L21" s="106"/>
      <c r="M21" s="106"/>
      <c r="N21" s="106"/>
      <c r="O21" s="106"/>
      <c r="P21" s="125" t="s">
        <v>84</v>
      </c>
      <c r="Q21" s="9"/>
    </row>
    <row r="22" spans="3:17" ht="49.5" customHeight="1">
      <c r="C22" s="111"/>
      <c r="D22" s="112"/>
      <c r="E22" s="112"/>
      <c r="F22" s="10" t="s">
        <v>7</v>
      </c>
      <c r="G22" s="10" t="s">
        <v>8</v>
      </c>
      <c r="H22" s="12" t="s">
        <v>9</v>
      </c>
      <c r="I22" s="13" t="s">
        <v>29</v>
      </c>
      <c r="J22" s="10" t="s">
        <v>1</v>
      </c>
      <c r="K22" s="14" t="s">
        <v>2</v>
      </c>
      <c r="L22" s="14" t="s">
        <v>3</v>
      </c>
      <c r="M22" s="14" t="s">
        <v>4</v>
      </c>
      <c r="N22" s="14" t="s">
        <v>5</v>
      </c>
      <c r="O22" s="15" t="s">
        <v>9</v>
      </c>
      <c r="P22" s="126"/>
      <c r="Q22" s="9"/>
    </row>
    <row r="23" spans="3:17" ht="49.5" customHeight="1">
      <c r="C23" s="66" t="s">
        <v>12</v>
      </c>
      <c r="D23" s="10"/>
      <c r="E23" s="10"/>
      <c r="F23" s="16">
        <v>1001</v>
      </c>
      <c r="G23" s="16">
        <v>1231</v>
      </c>
      <c r="H23" s="189">
        <f>SUM(F23:G23)</f>
        <v>2232</v>
      </c>
      <c r="I23" s="17">
        <v>0</v>
      </c>
      <c r="J23" s="16">
        <v>3284</v>
      </c>
      <c r="K23" s="16">
        <v>1967</v>
      </c>
      <c r="L23" s="16">
        <v>1120</v>
      </c>
      <c r="M23" s="16">
        <v>794</v>
      </c>
      <c r="N23" s="16">
        <v>364</v>
      </c>
      <c r="O23" s="189">
        <f>SUM(I23:N23)</f>
        <v>7529</v>
      </c>
      <c r="P23" s="190">
        <f>H23+O23</f>
        <v>9761</v>
      </c>
      <c r="Q23" s="9"/>
    </row>
    <row r="24" spans="3:16" ht="49.5" customHeight="1">
      <c r="C24" s="101" t="s">
        <v>13</v>
      </c>
      <c r="D24" s="102"/>
      <c r="E24" s="102"/>
      <c r="F24" s="16">
        <v>11</v>
      </c>
      <c r="G24" s="16">
        <v>22</v>
      </c>
      <c r="H24" s="189">
        <f>SUM(F24:G24)</f>
        <v>33</v>
      </c>
      <c r="I24" s="17">
        <v>0</v>
      </c>
      <c r="J24" s="16">
        <v>61</v>
      </c>
      <c r="K24" s="16">
        <v>34</v>
      </c>
      <c r="L24" s="16">
        <v>17</v>
      </c>
      <c r="M24" s="16">
        <v>23</v>
      </c>
      <c r="N24" s="16">
        <v>9</v>
      </c>
      <c r="O24" s="189">
        <f>SUM(I24:N24)</f>
        <v>144</v>
      </c>
      <c r="P24" s="190">
        <f>H24+O24</f>
        <v>177</v>
      </c>
    </row>
    <row r="25" spans="3:16" ht="49.5" customHeight="1" thickBot="1">
      <c r="C25" s="103" t="s">
        <v>14</v>
      </c>
      <c r="D25" s="104"/>
      <c r="E25" s="104"/>
      <c r="F25" s="68">
        <f>SUM(F23:F24)</f>
        <v>1012</v>
      </c>
      <c r="G25" s="68">
        <f>SUM(G23:G24)</f>
        <v>1253</v>
      </c>
      <c r="H25" s="192">
        <f>SUM(F25:G25)</f>
        <v>2265</v>
      </c>
      <c r="I25" s="70">
        <f>SUM(I23:I24)</f>
        <v>0</v>
      </c>
      <c r="J25" s="68">
        <f aca="true" t="shared" si="3" ref="J25:O25">SUM(J23:J24)</f>
        <v>3345</v>
      </c>
      <c r="K25" s="68">
        <f t="shared" si="3"/>
        <v>2001</v>
      </c>
      <c r="L25" s="68">
        <f t="shared" si="3"/>
        <v>1137</v>
      </c>
      <c r="M25" s="68">
        <f t="shared" si="3"/>
        <v>817</v>
      </c>
      <c r="N25" s="68">
        <f t="shared" si="3"/>
        <v>373</v>
      </c>
      <c r="O25" s="192">
        <f t="shared" si="3"/>
        <v>7673</v>
      </c>
      <c r="P25" s="191">
        <f>H25+O25</f>
        <v>9938</v>
      </c>
    </row>
    <row r="26" ht="30" customHeight="1"/>
    <row r="27" spans="3:17" ht="39.75" customHeight="1">
      <c r="C27" s="61" t="s">
        <v>25</v>
      </c>
      <c r="E27" s="62"/>
      <c r="N27" s="60"/>
      <c r="O27" s="60"/>
      <c r="P27" s="79" t="s">
        <v>79</v>
      </c>
      <c r="Q27" s="60"/>
    </row>
    <row r="28" spans="3:17" ht="6.75" customHeight="1" thickBot="1">
      <c r="C28" s="63"/>
      <c r="D28" s="63"/>
      <c r="E28" s="64"/>
      <c r="L28" s="65"/>
      <c r="M28" s="65"/>
      <c r="N28" s="65"/>
      <c r="P28" s="65"/>
      <c r="Q28" s="65"/>
    </row>
    <row r="29" spans="3:17" ht="49.5" customHeight="1">
      <c r="C29" s="107"/>
      <c r="D29" s="108"/>
      <c r="E29" s="108"/>
      <c r="F29" s="105" t="s">
        <v>15</v>
      </c>
      <c r="G29" s="106"/>
      <c r="H29" s="106"/>
      <c r="I29" s="106" t="s">
        <v>16</v>
      </c>
      <c r="J29" s="106"/>
      <c r="K29" s="106"/>
      <c r="L29" s="106"/>
      <c r="M29" s="106"/>
      <c r="N29" s="106"/>
      <c r="O29" s="106"/>
      <c r="P29" s="125" t="s">
        <v>84</v>
      </c>
      <c r="Q29" s="9"/>
    </row>
    <row r="30" spans="3:17" ht="49.5" customHeight="1">
      <c r="C30" s="111"/>
      <c r="D30" s="112"/>
      <c r="E30" s="112"/>
      <c r="F30" s="10" t="s">
        <v>7</v>
      </c>
      <c r="G30" s="10" t="s">
        <v>8</v>
      </c>
      <c r="H30" s="12" t="s">
        <v>9</v>
      </c>
      <c r="I30" s="13" t="s">
        <v>29</v>
      </c>
      <c r="J30" s="10" t="s">
        <v>1</v>
      </c>
      <c r="K30" s="14" t="s">
        <v>2</v>
      </c>
      <c r="L30" s="14" t="s">
        <v>3</v>
      </c>
      <c r="M30" s="14" t="s">
        <v>4</v>
      </c>
      <c r="N30" s="14" t="s">
        <v>5</v>
      </c>
      <c r="O30" s="15" t="s">
        <v>9</v>
      </c>
      <c r="P30" s="126"/>
      <c r="Q30" s="9"/>
    </row>
    <row r="31" spans="3:17" ht="49.5" customHeight="1">
      <c r="C31" s="66" t="s">
        <v>12</v>
      </c>
      <c r="D31" s="10"/>
      <c r="E31" s="10"/>
      <c r="F31" s="16">
        <v>16</v>
      </c>
      <c r="G31" s="16">
        <v>17</v>
      </c>
      <c r="H31" s="189">
        <f>SUM(F31:G31)</f>
        <v>33</v>
      </c>
      <c r="I31" s="17">
        <v>0</v>
      </c>
      <c r="J31" s="16">
        <v>1077</v>
      </c>
      <c r="K31" s="16">
        <v>709</v>
      </c>
      <c r="L31" s="16">
        <v>532</v>
      </c>
      <c r="M31" s="16">
        <v>501</v>
      </c>
      <c r="N31" s="16">
        <v>318</v>
      </c>
      <c r="O31" s="189">
        <f>SUM(I31:N31)</f>
        <v>3137</v>
      </c>
      <c r="P31" s="190">
        <f>H31+O31</f>
        <v>3170</v>
      </c>
      <c r="Q31" s="9"/>
    </row>
    <row r="32" spans="3:16" ht="49.5" customHeight="1">
      <c r="C32" s="101" t="s">
        <v>13</v>
      </c>
      <c r="D32" s="102"/>
      <c r="E32" s="102"/>
      <c r="F32" s="16">
        <v>0</v>
      </c>
      <c r="G32" s="16">
        <v>0</v>
      </c>
      <c r="H32" s="189">
        <f>SUM(F32:G32)</f>
        <v>0</v>
      </c>
      <c r="I32" s="17">
        <v>0</v>
      </c>
      <c r="J32" s="16">
        <v>11</v>
      </c>
      <c r="K32" s="16">
        <v>5</v>
      </c>
      <c r="L32" s="16">
        <v>3</v>
      </c>
      <c r="M32" s="16">
        <v>1</v>
      </c>
      <c r="N32" s="16">
        <v>1</v>
      </c>
      <c r="O32" s="189">
        <f>SUM(I32:N32)</f>
        <v>21</v>
      </c>
      <c r="P32" s="190">
        <f>H32+O32</f>
        <v>21</v>
      </c>
    </row>
    <row r="33" spans="3:16" ht="49.5" customHeight="1" thickBot="1">
      <c r="C33" s="103" t="s">
        <v>14</v>
      </c>
      <c r="D33" s="104"/>
      <c r="E33" s="104"/>
      <c r="F33" s="68">
        <f>SUM(F31:F32)</f>
        <v>16</v>
      </c>
      <c r="G33" s="68">
        <f>SUM(G31:G32)</f>
        <v>17</v>
      </c>
      <c r="H33" s="192">
        <f>SUM(F33:G33)</f>
        <v>33</v>
      </c>
      <c r="I33" s="70">
        <f aca="true" t="shared" si="4" ref="I33:N33">SUM(I31:I32)</f>
        <v>0</v>
      </c>
      <c r="J33" s="68">
        <f t="shared" si="4"/>
        <v>1088</v>
      </c>
      <c r="K33" s="68">
        <f t="shared" si="4"/>
        <v>714</v>
      </c>
      <c r="L33" s="68">
        <f t="shared" si="4"/>
        <v>535</v>
      </c>
      <c r="M33" s="68">
        <f t="shared" si="4"/>
        <v>502</v>
      </c>
      <c r="N33" s="68">
        <f t="shared" si="4"/>
        <v>319</v>
      </c>
      <c r="O33" s="192">
        <f>SUM(I33:N33)</f>
        <v>3158</v>
      </c>
      <c r="P33" s="191">
        <f>H33+O33</f>
        <v>3191</v>
      </c>
    </row>
    <row r="34" ht="30" customHeight="1"/>
    <row r="35" spans="3:17" ht="39.75" customHeight="1">
      <c r="C35" s="61" t="s">
        <v>26</v>
      </c>
      <c r="E35" s="62"/>
      <c r="N35" s="60"/>
      <c r="O35" s="79" t="s">
        <v>79</v>
      </c>
      <c r="P35" s="60"/>
      <c r="Q35" s="60"/>
    </row>
    <row r="36" spans="3:17" ht="6.75" customHeight="1" thickBot="1">
      <c r="C36" s="63"/>
      <c r="D36" s="63"/>
      <c r="E36" s="64"/>
      <c r="L36" s="65"/>
      <c r="M36" s="65"/>
      <c r="N36" s="65"/>
      <c r="P36" s="65"/>
      <c r="Q36" s="65"/>
    </row>
    <row r="37" spans="3:17" ht="49.5" customHeight="1">
      <c r="C37" s="107"/>
      <c r="D37" s="108"/>
      <c r="E37" s="108"/>
      <c r="F37" s="105" t="s">
        <v>15</v>
      </c>
      <c r="G37" s="106"/>
      <c r="H37" s="106"/>
      <c r="I37" s="106" t="s">
        <v>16</v>
      </c>
      <c r="J37" s="106"/>
      <c r="K37" s="106"/>
      <c r="L37" s="106"/>
      <c r="M37" s="106"/>
      <c r="N37" s="124"/>
      <c r="O37" s="122" t="s">
        <v>84</v>
      </c>
      <c r="P37" s="9"/>
      <c r="Q37" s="9"/>
    </row>
    <row r="38" spans="3:17" ht="49.5" customHeight="1" thickBot="1">
      <c r="C38" s="109"/>
      <c r="D38" s="110"/>
      <c r="E38" s="110"/>
      <c r="F38" s="18" t="s">
        <v>7</v>
      </c>
      <c r="G38" s="18" t="s">
        <v>8</v>
      </c>
      <c r="H38" s="19" t="s">
        <v>9</v>
      </c>
      <c r="I38" s="20" t="s">
        <v>1</v>
      </c>
      <c r="J38" s="18" t="s">
        <v>2</v>
      </c>
      <c r="K38" s="21" t="s">
        <v>3</v>
      </c>
      <c r="L38" s="21" t="s">
        <v>4</v>
      </c>
      <c r="M38" s="21" t="s">
        <v>5</v>
      </c>
      <c r="N38" s="22" t="s">
        <v>11</v>
      </c>
      <c r="O38" s="123"/>
      <c r="P38" s="9"/>
      <c r="Q38" s="9"/>
    </row>
    <row r="39" spans="3:17" ht="49.5" customHeight="1">
      <c r="C39" s="71" t="s">
        <v>17</v>
      </c>
      <c r="D39" s="3"/>
      <c r="E39" s="3"/>
      <c r="F39" s="193">
        <f>SUM(F40:F41)</f>
        <v>0</v>
      </c>
      <c r="G39" s="193">
        <f>SUM(G40:G41)</f>
        <v>0</v>
      </c>
      <c r="H39" s="194">
        <f aca="true" t="shared" si="5" ref="H39:H51">SUM(F39:G39)</f>
        <v>0</v>
      </c>
      <c r="I39" s="195">
        <f>SUM(I40:I41)</f>
        <v>7</v>
      </c>
      <c r="J39" s="193">
        <f>SUM(J40:J41)</f>
        <v>10</v>
      </c>
      <c r="K39" s="193">
        <f>SUM(K40:K41)</f>
        <v>208</v>
      </c>
      <c r="L39" s="193">
        <f>SUM(L40:L41)</f>
        <v>512</v>
      </c>
      <c r="M39" s="193">
        <f>SUM(M40:M41)</f>
        <v>357</v>
      </c>
      <c r="N39" s="194">
        <f aca="true" t="shared" si="6" ref="N39:N50">SUM(I39:M39)</f>
        <v>1094</v>
      </c>
      <c r="O39" s="196">
        <f>H39+N39</f>
        <v>1094</v>
      </c>
      <c r="P39" s="9"/>
      <c r="Q39" s="9"/>
    </row>
    <row r="40" spans="3:15" ht="49.5" customHeight="1">
      <c r="C40" s="101" t="s">
        <v>12</v>
      </c>
      <c r="D40" s="102"/>
      <c r="E40" s="102"/>
      <c r="F40" s="16">
        <v>0</v>
      </c>
      <c r="G40" s="16">
        <v>0</v>
      </c>
      <c r="H40" s="189">
        <f t="shared" si="5"/>
        <v>0</v>
      </c>
      <c r="I40" s="17">
        <v>7</v>
      </c>
      <c r="J40" s="16">
        <v>10</v>
      </c>
      <c r="K40" s="16">
        <v>206</v>
      </c>
      <c r="L40" s="16">
        <v>511</v>
      </c>
      <c r="M40" s="16">
        <v>356</v>
      </c>
      <c r="N40" s="189">
        <f>SUM(I40:M40)</f>
        <v>1090</v>
      </c>
      <c r="O40" s="190">
        <f aca="true" t="shared" si="7" ref="O40:O50">H40+N40</f>
        <v>1090</v>
      </c>
    </row>
    <row r="41" spans="3:15" ht="49.5" customHeight="1" thickBot="1">
      <c r="C41" s="103" t="s">
        <v>13</v>
      </c>
      <c r="D41" s="104"/>
      <c r="E41" s="104"/>
      <c r="F41" s="68">
        <v>0</v>
      </c>
      <c r="G41" s="68">
        <v>0</v>
      </c>
      <c r="H41" s="192">
        <f t="shared" si="5"/>
        <v>0</v>
      </c>
      <c r="I41" s="70">
        <v>0</v>
      </c>
      <c r="J41" s="68">
        <v>0</v>
      </c>
      <c r="K41" s="68">
        <v>2</v>
      </c>
      <c r="L41" s="68">
        <v>1</v>
      </c>
      <c r="M41" s="68">
        <v>1</v>
      </c>
      <c r="N41" s="192">
        <f t="shared" si="6"/>
        <v>4</v>
      </c>
      <c r="O41" s="191">
        <f t="shared" si="7"/>
        <v>4</v>
      </c>
    </row>
    <row r="42" spans="3:15" ht="49.5" customHeight="1">
      <c r="C42" s="115" t="s">
        <v>30</v>
      </c>
      <c r="D42" s="116"/>
      <c r="E42" s="116"/>
      <c r="F42" s="193">
        <f>SUM(F43:F44)</f>
        <v>0</v>
      </c>
      <c r="G42" s="193">
        <f>SUM(G43:G44)</f>
        <v>0</v>
      </c>
      <c r="H42" s="194">
        <f t="shared" si="5"/>
        <v>0</v>
      </c>
      <c r="I42" s="195">
        <f>SUM(I43:I44)</f>
        <v>152</v>
      </c>
      <c r="J42" s="193">
        <f>SUM(J43:J44)</f>
        <v>164</v>
      </c>
      <c r="K42" s="193">
        <f>SUM(K43:K44)</f>
        <v>174</v>
      </c>
      <c r="L42" s="193">
        <f>SUM(L43:L44)</f>
        <v>183</v>
      </c>
      <c r="M42" s="193">
        <f>SUM(M43:M44)</f>
        <v>112</v>
      </c>
      <c r="N42" s="189">
        <f t="shared" si="6"/>
        <v>785</v>
      </c>
      <c r="O42" s="196">
        <f t="shared" si="7"/>
        <v>785</v>
      </c>
    </row>
    <row r="43" spans="3:15" ht="49.5" customHeight="1">
      <c r="C43" s="101" t="s">
        <v>12</v>
      </c>
      <c r="D43" s="102"/>
      <c r="E43" s="102"/>
      <c r="F43" s="16">
        <v>0</v>
      </c>
      <c r="G43" s="16">
        <v>0</v>
      </c>
      <c r="H43" s="189">
        <f t="shared" si="5"/>
        <v>0</v>
      </c>
      <c r="I43" s="17">
        <v>151</v>
      </c>
      <c r="J43" s="16">
        <v>164</v>
      </c>
      <c r="K43" s="16">
        <v>170</v>
      </c>
      <c r="L43" s="16">
        <v>180</v>
      </c>
      <c r="M43" s="16">
        <v>109</v>
      </c>
      <c r="N43" s="189">
        <f t="shared" si="6"/>
        <v>774</v>
      </c>
      <c r="O43" s="190">
        <f t="shared" si="7"/>
        <v>774</v>
      </c>
    </row>
    <row r="44" spans="3:15" ht="49.5" customHeight="1" thickBot="1">
      <c r="C44" s="103" t="s">
        <v>13</v>
      </c>
      <c r="D44" s="104"/>
      <c r="E44" s="104"/>
      <c r="F44" s="68">
        <v>0</v>
      </c>
      <c r="G44" s="68">
        <v>0</v>
      </c>
      <c r="H44" s="192">
        <f t="shared" si="5"/>
        <v>0</v>
      </c>
      <c r="I44" s="70">
        <v>1</v>
      </c>
      <c r="J44" s="68">
        <v>0</v>
      </c>
      <c r="K44" s="68">
        <v>4</v>
      </c>
      <c r="L44" s="68">
        <v>3</v>
      </c>
      <c r="M44" s="68">
        <v>3</v>
      </c>
      <c r="N44" s="192">
        <f t="shared" si="6"/>
        <v>11</v>
      </c>
      <c r="O44" s="191">
        <f t="shared" si="7"/>
        <v>11</v>
      </c>
    </row>
    <row r="45" spans="3:15" ht="49.5" customHeight="1">
      <c r="C45" s="115" t="s">
        <v>18</v>
      </c>
      <c r="D45" s="116"/>
      <c r="E45" s="116"/>
      <c r="F45" s="193">
        <f>SUM(F46:F47)</f>
        <v>0</v>
      </c>
      <c r="G45" s="193">
        <f>SUM(G46:G47)</f>
        <v>0</v>
      </c>
      <c r="H45" s="194">
        <f t="shared" si="5"/>
        <v>0</v>
      </c>
      <c r="I45" s="195">
        <f>SUM(I46:I47)</f>
        <v>2</v>
      </c>
      <c r="J45" s="193">
        <f>SUM(J46:J47)</f>
        <v>8</v>
      </c>
      <c r="K45" s="193">
        <f>SUM(K46:K47)</f>
        <v>26</v>
      </c>
      <c r="L45" s="193">
        <f>SUM(L46:L47)</f>
        <v>108</v>
      </c>
      <c r="M45" s="193">
        <f>SUM(M46:M47)</f>
        <v>60</v>
      </c>
      <c r="N45" s="194">
        <f>SUM(I45:M45)</f>
        <v>204</v>
      </c>
      <c r="O45" s="196">
        <f t="shared" si="7"/>
        <v>204</v>
      </c>
    </row>
    <row r="46" spans="3:15" ht="49.5" customHeight="1">
      <c r="C46" s="101" t="s">
        <v>12</v>
      </c>
      <c r="D46" s="102"/>
      <c r="E46" s="102"/>
      <c r="F46" s="16">
        <v>0</v>
      </c>
      <c r="G46" s="16">
        <v>0</v>
      </c>
      <c r="H46" s="189">
        <f t="shared" si="5"/>
        <v>0</v>
      </c>
      <c r="I46" s="17">
        <v>2</v>
      </c>
      <c r="J46" s="16">
        <v>8</v>
      </c>
      <c r="K46" s="16">
        <v>26</v>
      </c>
      <c r="L46" s="16">
        <v>106</v>
      </c>
      <c r="M46" s="16">
        <v>60</v>
      </c>
      <c r="N46" s="189">
        <f>SUM(I46:M46)</f>
        <v>202</v>
      </c>
      <c r="O46" s="190">
        <f>H46+N46</f>
        <v>202</v>
      </c>
    </row>
    <row r="47" spans="3:15" ht="49.5" customHeight="1" thickBot="1">
      <c r="C47" s="103" t="s">
        <v>13</v>
      </c>
      <c r="D47" s="104"/>
      <c r="E47" s="104"/>
      <c r="F47" s="68">
        <v>0</v>
      </c>
      <c r="G47" s="68">
        <v>0</v>
      </c>
      <c r="H47" s="192">
        <f t="shared" si="5"/>
        <v>0</v>
      </c>
      <c r="I47" s="70">
        <v>0</v>
      </c>
      <c r="J47" s="68">
        <v>0</v>
      </c>
      <c r="K47" s="68">
        <v>0</v>
      </c>
      <c r="L47" s="68">
        <v>2</v>
      </c>
      <c r="M47" s="68">
        <v>0</v>
      </c>
      <c r="N47" s="192">
        <f>SUM(I47:M47)</f>
        <v>2</v>
      </c>
      <c r="O47" s="191">
        <f t="shared" si="7"/>
        <v>2</v>
      </c>
    </row>
    <row r="48" spans="3:15" ht="49.5" customHeight="1">
      <c r="C48" s="115" t="s">
        <v>76</v>
      </c>
      <c r="D48" s="116"/>
      <c r="E48" s="116"/>
      <c r="F48" s="193">
        <f>SUM(F49:F50)</f>
        <v>0</v>
      </c>
      <c r="G48" s="193">
        <f>SUM(G49:G50)</f>
        <v>0</v>
      </c>
      <c r="H48" s="194">
        <f>SUM(F48:G48)</f>
        <v>0</v>
      </c>
      <c r="I48" s="195">
        <f>SUM(I49:I50)</f>
        <v>9</v>
      </c>
      <c r="J48" s="193">
        <f>SUM(J49:J50)</f>
        <v>12</v>
      </c>
      <c r="K48" s="193">
        <f>SUM(K49:K50)</f>
        <v>23</v>
      </c>
      <c r="L48" s="193">
        <f>SUM(L49:L50)</f>
        <v>91</v>
      </c>
      <c r="M48" s="193">
        <f>SUM(M49:M50)</f>
        <v>52</v>
      </c>
      <c r="N48" s="194">
        <f>SUM(I48:M48)</f>
        <v>187</v>
      </c>
      <c r="O48" s="196">
        <f>H48+N48</f>
        <v>187</v>
      </c>
    </row>
    <row r="49" spans="3:15" ht="49.5" customHeight="1">
      <c r="C49" s="101" t="s">
        <v>12</v>
      </c>
      <c r="D49" s="102"/>
      <c r="E49" s="102"/>
      <c r="F49" s="16">
        <v>0</v>
      </c>
      <c r="G49" s="16">
        <v>0</v>
      </c>
      <c r="H49" s="189">
        <f t="shared" si="5"/>
        <v>0</v>
      </c>
      <c r="I49" s="17">
        <v>9</v>
      </c>
      <c r="J49" s="16">
        <v>12</v>
      </c>
      <c r="K49" s="16">
        <v>22</v>
      </c>
      <c r="L49" s="16">
        <v>89</v>
      </c>
      <c r="M49" s="16">
        <v>51</v>
      </c>
      <c r="N49" s="189">
        <f>SUM(I49:M49)</f>
        <v>183</v>
      </c>
      <c r="O49" s="190">
        <f t="shared" si="7"/>
        <v>183</v>
      </c>
    </row>
    <row r="50" spans="3:15" ht="49.5" customHeight="1" thickBot="1">
      <c r="C50" s="103" t="s">
        <v>13</v>
      </c>
      <c r="D50" s="104"/>
      <c r="E50" s="104"/>
      <c r="F50" s="68">
        <v>0</v>
      </c>
      <c r="G50" s="68">
        <v>0</v>
      </c>
      <c r="H50" s="192">
        <f t="shared" si="5"/>
        <v>0</v>
      </c>
      <c r="I50" s="70">
        <v>0</v>
      </c>
      <c r="J50" s="68">
        <v>0</v>
      </c>
      <c r="K50" s="68">
        <v>1</v>
      </c>
      <c r="L50" s="68">
        <v>2</v>
      </c>
      <c r="M50" s="68">
        <v>1</v>
      </c>
      <c r="N50" s="192">
        <f t="shared" si="6"/>
        <v>4</v>
      </c>
      <c r="O50" s="191">
        <f t="shared" si="7"/>
        <v>4</v>
      </c>
    </row>
    <row r="51" spans="3:15" ht="49.5" customHeight="1" thickBot="1">
      <c r="C51" s="113" t="s">
        <v>14</v>
      </c>
      <c r="D51" s="114"/>
      <c r="E51" s="114"/>
      <c r="F51" s="72">
        <f>F39+F42+F45+F48</f>
        <v>0</v>
      </c>
      <c r="G51" s="72">
        <f>G39+G42+G45+G48</f>
        <v>0</v>
      </c>
      <c r="H51" s="73">
        <f t="shared" si="5"/>
        <v>0</v>
      </c>
      <c r="I51" s="74">
        <v>169</v>
      </c>
      <c r="J51" s="72">
        <v>194</v>
      </c>
      <c r="K51" s="72">
        <v>430</v>
      </c>
      <c r="L51" s="72">
        <v>891</v>
      </c>
      <c r="M51" s="72">
        <v>581</v>
      </c>
      <c r="N51" s="73">
        <f>SUM(I51:M51)</f>
        <v>2265</v>
      </c>
      <c r="O51" s="100">
        <f>H51+N51</f>
        <v>2265</v>
      </c>
    </row>
    <row r="52" ht="19.5" customHeight="1"/>
    <row r="53" ht="12"/>
  </sheetData>
  <sheetProtection/>
  <mergeCells count="47">
    <mergeCell ref="P21:P22"/>
    <mergeCell ref="C17:E17"/>
    <mergeCell ref="J7:K7"/>
    <mergeCell ref="N10:P10"/>
    <mergeCell ref="C16:E16"/>
    <mergeCell ref="C11:E11"/>
    <mergeCell ref="C14:E14"/>
    <mergeCell ref="C7:E7"/>
    <mergeCell ref="F7:G7"/>
    <mergeCell ref="F1:N1"/>
    <mergeCell ref="F2:N2"/>
    <mergeCell ref="H7:I7"/>
    <mergeCell ref="I29:O29"/>
    <mergeCell ref="I21:O21"/>
    <mergeCell ref="L6:M6"/>
    <mergeCell ref="L7:M7"/>
    <mergeCell ref="J6:K6"/>
    <mergeCell ref="C48:E48"/>
    <mergeCell ref="C6:E6"/>
    <mergeCell ref="F6:G6"/>
    <mergeCell ref="H6:I6"/>
    <mergeCell ref="O2:P2"/>
    <mergeCell ref="O3:P3"/>
    <mergeCell ref="O37:O38"/>
    <mergeCell ref="I37:N37"/>
    <mergeCell ref="F29:H29"/>
    <mergeCell ref="P29:P30"/>
    <mergeCell ref="C51:E51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C32:E32"/>
    <mergeCell ref="C33:E33"/>
    <mergeCell ref="C40:E40"/>
    <mergeCell ref="F21:H21"/>
    <mergeCell ref="C24:E24"/>
    <mergeCell ref="C25:E25"/>
    <mergeCell ref="C37:E38"/>
    <mergeCell ref="F37:H37"/>
    <mergeCell ref="C29:E30"/>
    <mergeCell ref="C21:E22"/>
  </mergeCells>
  <printOptions/>
  <pageMargins left="0.5905511811023623" right="0.1968503937007874" top="0.4724409448818898" bottom="0.1968503937007874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zoomScale="60" zoomScaleNormal="60" zoomScalePageLayoutView="0" workbookViewId="0" topLeftCell="A1">
      <selection activeCell="B1" sqref="B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35" customWidth="1"/>
    <col min="17" max="17" width="4.25390625" style="35" customWidth="1"/>
    <col min="18" max="16384" width="0" style="35" hidden="1" customWidth="1"/>
  </cols>
  <sheetData>
    <row r="1" spans="1:15" ht="39.75" customHeight="1">
      <c r="A1" s="35"/>
      <c r="B1" s="35"/>
      <c r="C1" s="35"/>
      <c r="D1" s="54"/>
      <c r="E1" s="55"/>
      <c r="G1" s="139" t="s">
        <v>21</v>
      </c>
      <c r="H1" s="139"/>
      <c r="I1" s="139"/>
      <c r="J1" s="139"/>
      <c r="K1" s="139"/>
      <c r="L1" s="139"/>
      <c r="M1" s="139"/>
      <c r="N1" s="84"/>
      <c r="O1" s="56"/>
    </row>
    <row r="2" spans="1:16" ht="30" customHeight="1">
      <c r="A2" s="35"/>
      <c r="B2" s="35"/>
      <c r="C2" s="35"/>
      <c r="D2" s="35"/>
      <c r="E2" s="57"/>
      <c r="G2" s="128" t="s">
        <v>92</v>
      </c>
      <c r="H2" s="128"/>
      <c r="I2" s="128"/>
      <c r="J2" s="128"/>
      <c r="K2" s="128"/>
      <c r="L2" s="128"/>
      <c r="M2" s="128"/>
      <c r="N2" s="85"/>
      <c r="O2" s="121">
        <v>41086</v>
      </c>
      <c r="P2" s="121"/>
    </row>
    <row r="3" spans="1:17" ht="24.75" customHeight="1">
      <c r="A3" s="35"/>
      <c r="B3" s="35"/>
      <c r="C3" s="35"/>
      <c r="D3" s="35"/>
      <c r="E3" s="88"/>
      <c r="F3" s="86"/>
      <c r="N3" s="87"/>
      <c r="O3" s="121"/>
      <c r="P3" s="121"/>
      <c r="Q3" s="60"/>
    </row>
    <row r="4" spans="1:17" ht="24.75" customHeight="1">
      <c r="A4" s="35"/>
      <c r="B4" s="35"/>
      <c r="C4" s="98"/>
      <c r="D4" s="35"/>
      <c r="E4" s="35"/>
      <c r="N4" s="88"/>
      <c r="O4" s="121" t="s">
        <v>31</v>
      </c>
      <c r="P4" s="121"/>
      <c r="Q4" s="60"/>
    </row>
    <row r="5" spans="1:17" ht="27" customHeight="1">
      <c r="A5" s="35"/>
      <c r="B5" s="35"/>
      <c r="C5" s="98" t="s">
        <v>27</v>
      </c>
      <c r="D5" s="35"/>
      <c r="E5" s="62"/>
      <c r="F5" s="89"/>
      <c r="N5" s="90"/>
      <c r="O5" s="90"/>
      <c r="P5" s="79" t="s">
        <v>79</v>
      </c>
      <c r="Q5" s="60"/>
    </row>
    <row r="6" spans="1:17" ht="9" customHeight="1" thickBot="1">
      <c r="A6" s="35"/>
      <c r="B6" s="35"/>
      <c r="C6" s="99"/>
      <c r="D6" s="99"/>
      <c r="E6" s="99"/>
      <c r="F6" s="91"/>
      <c r="L6" s="65"/>
      <c r="M6" s="65"/>
      <c r="N6" s="92"/>
      <c r="O6" s="92"/>
      <c r="P6" s="92"/>
      <c r="Q6" s="65"/>
    </row>
    <row r="7" spans="1:17" ht="30" customHeight="1" thickBot="1" thickTop="1">
      <c r="A7" s="35"/>
      <c r="B7" s="35"/>
      <c r="C7" s="140" t="s">
        <v>32</v>
      </c>
      <c r="D7" s="141"/>
      <c r="E7" s="141"/>
      <c r="F7" s="144" t="s">
        <v>33</v>
      </c>
      <c r="G7" s="145"/>
      <c r="H7" s="145"/>
      <c r="I7" s="146" t="s">
        <v>34</v>
      </c>
      <c r="J7" s="146"/>
      <c r="K7" s="146"/>
      <c r="L7" s="146"/>
      <c r="M7" s="146"/>
      <c r="N7" s="146"/>
      <c r="O7" s="147"/>
      <c r="P7" s="148" t="s">
        <v>6</v>
      </c>
      <c r="Q7" s="9"/>
    </row>
    <row r="8" spans="1:17" ht="42" customHeight="1" thickBot="1">
      <c r="A8" s="35"/>
      <c r="B8" s="35"/>
      <c r="C8" s="142"/>
      <c r="D8" s="143"/>
      <c r="E8" s="143"/>
      <c r="F8" s="23" t="s">
        <v>7</v>
      </c>
      <c r="G8" s="23" t="s">
        <v>8</v>
      </c>
      <c r="H8" s="24" t="s">
        <v>9</v>
      </c>
      <c r="I8" s="25" t="s">
        <v>35</v>
      </c>
      <c r="J8" s="26" t="s">
        <v>1</v>
      </c>
      <c r="K8" s="26" t="s">
        <v>2</v>
      </c>
      <c r="L8" s="26" t="s">
        <v>3</v>
      </c>
      <c r="M8" s="26" t="s">
        <v>4</v>
      </c>
      <c r="N8" s="26" t="s">
        <v>5</v>
      </c>
      <c r="O8" s="27" t="s">
        <v>9</v>
      </c>
      <c r="P8" s="149"/>
      <c r="Q8" s="9"/>
    </row>
    <row r="9" spans="1:17" ht="30" customHeight="1" thickBot="1">
      <c r="A9" s="35"/>
      <c r="B9" s="35"/>
      <c r="C9" s="95" t="s">
        <v>36</v>
      </c>
      <c r="D9" s="28"/>
      <c r="E9" s="28"/>
      <c r="F9" s="29"/>
      <c r="G9" s="29"/>
      <c r="H9" s="29"/>
      <c r="I9" s="29"/>
      <c r="J9" s="29"/>
      <c r="K9" s="29"/>
      <c r="L9" s="29"/>
      <c r="M9" s="29"/>
      <c r="N9" s="29"/>
      <c r="O9" s="29"/>
      <c r="P9" s="30"/>
      <c r="Q9" s="9"/>
    </row>
    <row r="10" spans="1:17" ht="30" customHeight="1">
      <c r="A10" s="35"/>
      <c r="B10" s="35"/>
      <c r="C10" s="34" t="s">
        <v>37</v>
      </c>
      <c r="D10" s="31"/>
      <c r="E10" s="32"/>
      <c r="F10" s="164">
        <f>SUM(F11,F17,F20,F25,F29,F30)</f>
        <v>2120</v>
      </c>
      <c r="G10" s="164">
        <f>SUM(G11,G17,G20,G25,G29,G30)</f>
        <v>2818</v>
      </c>
      <c r="H10" s="165">
        <f>SUM(F10:G10)</f>
        <v>4938</v>
      </c>
      <c r="I10" s="166">
        <f aca="true" t="shared" si="0" ref="I10:N10">SUM(I11,I17,I20,I25,I29,I30)</f>
        <v>0</v>
      </c>
      <c r="J10" s="164">
        <f t="shared" si="0"/>
        <v>9003</v>
      </c>
      <c r="K10" s="164">
        <f t="shared" si="0"/>
        <v>6203</v>
      </c>
      <c r="L10" s="164">
        <f t="shared" si="0"/>
        <v>3459</v>
      </c>
      <c r="M10" s="164">
        <f t="shared" si="0"/>
        <v>2679</v>
      </c>
      <c r="N10" s="164">
        <f t="shared" si="0"/>
        <v>1304</v>
      </c>
      <c r="O10" s="165">
        <f>SUM(I10:N10)</f>
        <v>22648</v>
      </c>
      <c r="P10" s="167">
        <f>SUM(O10,H10)</f>
        <v>27586</v>
      </c>
      <c r="Q10" s="9"/>
    </row>
    <row r="11" spans="1:16" ht="30" customHeight="1">
      <c r="A11" s="35"/>
      <c r="B11" s="35"/>
      <c r="C11" s="36"/>
      <c r="D11" s="37" t="s">
        <v>38</v>
      </c>
      <c r="E11" s="38"/>
      <c r="F11" s="168">
        <f>SUM(F12:F16)</f>
        <v>122</v>
      </c>
      <c r="G11" s="168">
        <f>SUM(G12:G16)</f>
        <v>229</v>
      </c>
      <c r="H11" s="169">
        <f aca="true" t="shared" si="1" ref="H11:H74">SUM(F11:G11)</f>
        <v>351</v>
      </c>
      <c r="I11" s="170">
        <f aca="true" t="shared" si="2" ref="I11:N11">SUM(I12:I16)</f>
        <v>0</v>
      </c>
      <c r="J11" s="168">
        <f t="shared" si="2"/>
        <v>1940</v>
      </c>
      <c r="K11" s="168">
        <f t="shared" si="2"/>
        <v>1347</v>
      </c>
      <c r="L11" s="168">
        <f t="shared" si="2"/>
        <v>757</v>
      </c>
      <c r="M11" s="168">
        <f t="shared" si="2"/>
        <v>742</v>
      </c>
      <c r="N11" s="168">
        <f t="shared" si="2"/>
        <v>440</v>
      </c>
      <c r="O11" s="169">
        <f aca="true" t="shared" si="3" ref="O11:O74">SUM(I11:N11)</f>
        <v>5226</v>
      </c>
      <c r="P11" s="171">
        <f aca="true" t="shared" si="4" ref="P11:P74">SUM(O11,H11)</f>
        <v>5577</v>
      </c>
    </row>
    <row r="12" spans="1:16" ht="30" customHeight="1">
      <c r="A12" s="35"/>
      <c r="B12" s="35"/>
      <c r="C12" s="36"/>
      <c r="D12" s="37"/>
      <c r="E12" s="40" t="s">
        <v>39</v>
      </c>
      <c r="F12" s="158">
        <v>0</v>
      </c>
      <c r="G12" s="158">
        <v>0</v>
      </c>
      <c r="H12" s="169">
        <f>SUM(F12:G12)</f>
        <v>0</v>
      </c>
      <c r="I12" s="159">
        <v>0</v>
      </c>
      <c r="J12" s="158">
        <v>1025</v>
      </c>
      <c r="K12" s="158">
        <v>633</v>
      </c>
      <c r="L12" s="158">
        <v>265</v>
      </c>
      <c r="M12" s="158">
        <v>209</v>
      </c>
      <c r="N12" s="158">
        <v>114</v>
      </c>
      <c r="O12" s="169">
        <f t="shared" si="3"/>
        <v>2246</v>
      </c>
      <c r="P12" s="171">
        <f t="shared" si="4"/>
        <v>2246</v>
      </c>
    </row>
    <row r="13" spans="1:16" ht="30" customHeight="1">
      <c r="A13" s="35"/>
      <c r="B13" s="35"/>
      <c r="C13" s="36"/>
      <c r="D13" s="37"/>
      <c r="E13" s="40" t="s">
        <v>40</v>
      </c>
      <c r="F13" s="158">
        <v>0</v>
      </c>
      <c r="G13" s="158">
        <v>0</v>
      </c>
      <c r="H13" s="169">
        <f t="shared" si="1"/>
        <v>0</v>
      </c>
      <c r="I13" s="159">
        <v>0</v>
      </c>
      <c r="J13" s="158">
        <v>1</v>
      </c>
      <c r="K13" s="158">
        <v>3</v>
      </c>
      <c r="L13" s="158">
        <v>4</v>
      </c>
      <c r="M13" s="158">
        <v>38</v>
      </c>
      <c r="N13" s="158">
        <v>37</v>
      </c>
      <c r="O13" s="169">
        <f t="shared" si="3"/>
        <v>83</v>
      </c>
      <c r="P13" s="171">
        <f t="shared" si="4"/>
        <v>83</v>
      </c>
    </row>
    <row r="14" spans="1:16" ht="30" customHeight="1">
      <c r="A14" s="35"/>
      <c r="B14" s="35"/>
      <c r="C14" s="36"/>
      <c r="D14" s="37"/>
      <c r="E14" s="40" t="s">
        <v>41</v>
      </c>
      <c r="F14" s="158">
        <v>43</v>
      </c>
      <c r="G14" s="158">
        <v>80</v>
      </c>
      <c r="H14" s="169">
        <f t="shared" si="1"/>
        <v>123</v>
      </c>
      <c r="I14" s="159">
        <v>0</v>
      </c>
      <c r="J14" s="158">
        <v>234</v>
      </c>
      <c r="K14" s="158">
        <v>154</v>
      </c>
      <c r="L14" s="158">
        <v>83</v>
      </c>
      <c r="M14" s="158">
        <v>124</v>
      </c>
      <c r="N14" s="158">
        <v>77</v>
      </c>
      <c r="O14" s="169">
        <f t="shared" si="3"/>
        <v>672</v>
      </c>
      <c r="P14" s="171">
        <f t="shared" si="4"/>
        <v>795</v>
      </c>
    </row>
    <row r="15" spans="1:16" ht="30" customHeight="1">
      <c r="A15" s="35"/>
      <c r="B15" s="35"/>
      <c r="C15" s="36"/>
      <c r="D15" s="37"/>
      <c r="E15" s="40" t="s">
        <v>42</v>
      </c>
      <c r="F15" s="158">
        <v>32</v>
      </c>
      <c r="G15" s="158">
        <v>64</v>
      </c>
      <c r="H15" s="169">
        <f t="shared" si="1"/>
        <v>96</v>
      </c>
      <c r="I15" s="159">
        <v>0</v>
      </c>
      <c r="J15" s="158">
        <v>152</v>
      </c>
      <c r="K15" s="158">
        <v>111</v>
      </c>
      <c r="L15" s="158">
        <v>86</v>
      </c>
      <c r="M15" s="158">
        <v>71</v>
      </c>
      <c r="N15" s="158">
        <v>35</v>
      </c>
      <c r="O15" s="169">
        <f t="shared" si="3"/>
        <v>455</v>
      </c>
      <c r="P15" s="171">
        <f t="shared" si="4"/>
        <v>551</v>
      </c>
    </row>
    <row r="16" spans="1:16" ht="30" customHeight="1">
      <c r="A16" s="35"/>
      <c r="B16" s="35"/>
      <c r="C16" s="36"/>
      <c r="D16" s="37"/>
      <c r="E16" s="40" t="s">
        <v>43</v>
      </c>
      <c r="F16" s="158">
        <v>47</v>
      </c>
      <c r="G16" s="158">
        <v>85</v>
      </c>
      <c r="H16" s="169">
        <f t="shared" si="1"/>
        <v>132</v>
      </c>
      <c r="I16" s="159">
        <v>0</v>
      </c>
      <c r="J16" s="158">
        <v>528</v>
      </c>
      <c r="K16" s="158">
        <v>446</v>
      </c>
      <c r="L16" s="158">
        <v>319</v>
      </c>
      <c r="M16" s="158">
        <v>300</v>
      </c>
      <c r="N16" s="158">
        <v>177</v>
      </c>
      <c r="O16" s="169">
        <f t="shared" si="3"/>
        <v>1770</v>
      </c>
      <c r="P16" s="171">
        <f t="shared" si="4"/>
        <v>1902</v>
      </c>
    </row>
    <row r="17" spans="1:16" ht="30" customHeight="1">
      <c r="A17" s="35"/>
      <c r="B17" s="35"/>
      <c r="C17" s="36"/>
      <c r="D17" s="41" t="s">
        <v>44</v>
      </c>
      <c r="E17" s="42"/>
      <c r="F17" s="168">
        <f>SUM(F18:F19)</f>
        <v>304</v>
      </c>
      <c r="G17" s="168">
        <f>SUM(G18:G19)</f>
        <v>356</v>
      </c>
      <c r="H17" s="169">
        <f t="shared" si="1"/>
        <v>660</v>
      </c>
      <c r="I17" s="170">
        <f aca="true" t="shared" si="5" ref="I17:N17">SUM(I18:I19)</f>
        <v>0</v>
      </c>
      <c r="J17" s="168">
        <f t="shared" si="5"/>
        <v>2099</v>
      </c>
      <c r="K17" s="168">
        <f t="shared" si="5"/>
        <v>1350</v>
      </c>
      <c r="L17" s="168">
        <f t="shared" si="5"/>
        <v>644</v>
      </c>
      <c r="M17" s="168">
        <f t="shared" si="5"/>
        <v>421</v>
      </c>
      <c r="N17" s="168">
        <f t="shared" si="5"/>
        <v>180</v>
      </c>
      <c r="O17" s="169">
        <f t="shared" si="3"/>
        <v>4694</v>
      </c>
      <c r="P17" s="171">
        <f t="shared" si="4"/>
        <v>5354</v>
      </c>
    </row>
    <row r="18" spans="1:16" ht="30" customHeight="1">
      <c r="A18" s="35"/>
      <c r="B18" s="35"/>
      <c r="C18" s="36"/>
      <c r="D18" s="37"/>
      <c r="E18" s="40" t="s">
        <v>45</v>
      </c>
      <c r="F18" s="158">
        <v>0</v>
      </c>
      <c r="G18" s="158">
        <v>0</v>
      </c>
      <c r="H18" s="169">
        <f t="shared" si="1"/>
        <v>0</v>
      </c>
      <c r="I18" s="159">
        <v>0</v>
      </c>
      <c r="J18" s="158">
        <v>1486</v>
      </c>
      <c r="K18" s="158">
        <v>960</v>
      </c>
      <c r="L18" s="158">
        <v>455</v>
      </c>
      <c r="M18" s="158">
        <v>332</v>
      </c>
      <c r="N18" s="158">
        <v>149</v>
      </c>
      <c r="O18" s="169">
        <f t="shared" si="3"/>
        <v>3382</v>
      </c>
      <c r="P18" s="171">
        <f t="shared" si="4"/>
        <v>3382</v>
      </c>
    </row>
    <row r="19" spans="1:16" ht="30" customHeight="1">
      <c r="A19" s="35"/>
      <c r="B19" s="35"/>
      <c r="C19" s="36"/>
      <c r="D19" s="37"/>
      <c r="E19" s="40" t="s">
        <v>46</v>
      </c>
      <c r="F19" s="158">
        <v>304</v>
      </c>
      <c r="G19" s="158">
        <v>356</v>
      </c>
      <c r="H19" s="169">
        <f t="shared" si="1"/>
        <v>660</v>
      </c>
      <c r="I19" s="159">
        <v>0</v>
      </c>
      <c r="J19" s="158">
        <v>613</v>
      </c>
      <c r="K19" s="158">
        <v>390</v>
      </c>
      <c r="L19" s="158">
        <v>189</v>
      </c>
      <c r="M19" s="158">
        <v>89</v>
      </c>
      <c r="N19" s="158">
        <v>31</v>
      </c>
      <c r="O19" s="169">
        <f t="shared" si="3"/>
        <v>1312</v>
      </c>
      <c r="P19" s="171">
        <f t="shared" si="4"/>
        <v>1972</v>
      </c>
    </row>
    <row r="20" spans="1:16" ht="30" customHeight="1">
      <c r="A20" s="35"/>
      <c r="B20" s="35"/>
      <c r="C20" s="36"/>
      <c r="D20" s="41" t="s">
        <v>47</v>
      </c>
      <c r="E20" s="42"/>
      <c r="F20" s="168">
        <f>SUM(F21:F24)</f>
        <v>6</v>
      </c>
      <c r="G20" s="168">
        <f>SUM(G21:G24)</f>
        <v>17</v>
      </c>
      <c r="H20" s="169">
        <f t="shared" si="1"/>
        <v>23</v>
      </c>
      <c r="I20" s="170">
        <f aca="true" t="shared" si="6" ref="I20:N20">SUM(I21:I24)</f>
        <v>0</v>
      </c>
      <c r="J20" s="168">
        <f t="shared" si="6"/>
        <v>172</v>
      </c>
      <c r="K20" s="168">
        <f t="shared" si="6"/>
        <v>140</v>
      </c>
      <c r="L20" s="168">
        <f t="shared" si="6"/>
        <v>200</v>
      </c>
      <c r="M20" s="168">
        <f t="shared" si="6"/>
        <v>160</v>
      </c>
      <c r="N20" s="168">
        <f t="shared" si="6"/>
        <v>62</v>
      </c>
      <c r="O20" s="169">
        <f t="shared" si="3"/>
        <v>734</v>
      </c>
      <c r="P20" s="171">
        <f t="shared" si="4"/>
        <v>757</v>
      </c>
    </row>
    <row r="21" spans="1:16" ht="30" customHeight="1">
      <c r="A21" s="35"/>
      <c r="B21" s="35"/>
      <c r="C21" s="36"/>
      <c r="D21" s="37"/>
      <c r="E21" s="40" t="s">
        <v>48</v>
      </c>
      <c r="F21" s="158">
        <v>3</v>
      </c>
      <c r="G21" s="158">
        <v>16</v>
      </c>
      <c r="H21" s="169">
        <f t="shared" si="1"/>
        <v>19</v>
      </c>
      <c r="I21" s="159">
        <v>0</v>
      </c>
      <c r="J21" s="158">
        <v>147</v>
      </c>
      <c r="K21" s="158">
        <v>125</v>
      </c>
      <c r="L21" s="158">
        <v>179</v>
      </c>
      <c r="M21" s="158">
        <v>150</v>
      </c>
      <c r="N21" s="158">
        <v>57</v>
      </c>
      <c r="O21" s="169">
        <f t="shared" si="3"/>
        <v>658</v>
      </c>
      <c r="P21" s="171">
        <f t="shared" si="4"/>
        <v>677</v>
      </c>
    </row>
    <row r="22" spans="1:16" ht="30" customHeight="1">
      <c r="A22" s="35"/>
      <c r="B22" s="35"/>
      <c r="C22" s="36"/>
      <c r="D22" s="37"/>
      <c r="E22" s="43" t="s">
        <v>49</v>
      </c>
      <c r="F22" s="158">
        <v>3</v>
      </c>
      <c r="G22" s="158">
        <v>1</v>
      </c>
      <c r="H22" s="169">
        <f t="shared" si="1"/>
        <v>4</v>
      </c>
      <c r="I22" s="159">
        <v>0</v>
      </c>
      <c r="J22" s="158">
        <v>25</v>
      </c>
      <c r="K22" s="158">
        <v>15</v>
      </c>
      <c r="L22" s="158">
        <v>21</v>
      </c>
      <c r="M22" s="158">
        <v>10</v>
      </c>
      <c r="N22" s="158">
        <v>5</v>
      </c>
      <c r="O22" s="169">
        <f t="shared" si="3"/>
        <v>76</v>
      </c>
      <c r="P22" s="171">
        <f t="shared" si="4"/>
        <v>80</v>
      </c>
    </row>
    <row r="23" spans="1:16" ht="30" customHeight="1">
      <c r="A23" s="35"/>
      <c r="B23" s="35"/>
      <c r="C23" s="36"/>
      <c r="D23" s="37"/>
      <c r="E23" s="43" t="s">
        <v>50</v>
      </c>
      <c r="F23" s="158">
        <v>0</v>
      </c>
      <c r="G23" s="158">
        <v>0</v>
      </c>
      <c r="H23" s="169">
        <f t="shared" si="1"/>
        <v>0</v>
      </c>
      <c r="I23" s="159">
        <v>0</v>
      </c>
      <c r="J23" s="158">
        <v>0</v>
      </c>
      <c r="K23" s="158">
        <v>0</v>
      </c>
      <c r="L23" s="158">
        <v>0</v>
      </c>
      <c r="M23" s="158">
        <v>0</v>
      </c>
      <c r="N23" s="158">
        <v>0</v>
      </c>
      <c r="O23" s="169">
        <f t="shared" si="3"/>
        <v>0</v>
      </c>
      <c r="P23" s="171">
        <f t="shared" si="4"/>
        <v>0</v>
      </c>
    </row>
    <row r="24" spans="1:16" ht="30" customHeight="1">
      <c r="A24" s="35"/>
      <c r="B24" s="35"/>
      <c r="C24" s="36"/>
      <c r="D24" s="44"/>
      <c r="E24" s="43" t="s">
        <v>77</v>
      </c>
      <c r="F24" s="158">
        <v>0</v>
      </c>
      <c r="G24" s="158">
        <v>0</v>
      </c>
      <c r="H24" s="169">
        <f t="shared" si="1"/>
        <v>0</v>
      </c>
      <c r="I24" s="162">
        <v>0</v>
      </c>
      <c r="J24" s="158">
        <v>0</v>
      </c>
      <c r="K24" s="158">
        <v>0</v>
      </c>
      <c r="L24" s="158">
        <v>0</v>
      </c>
      <c r="M24" s="158">
        <v>0</v>
      </c>
      <c r="N24" s="158">
        <v>0</v>
      </c>
      <c r="O24" s="169">
        <f t="shared" si="3"/>
        <v>0</v>
      </c>
      <c r="P24" s="171">
        <f t="shared" si="4"/>
        <v>0</v>
      </c>
    </row>
    <row r="25" spans="1:16" ht="30" customHeight="1">
      <c r="A25" s="35"/>
      <c r="B25" s="35"/>
      <c r="C25" s="36"/>
      <c r="D25" s="41" t="s">
        <v>51</v>
      </c>
      <c r="E25" s="42"/>
      <c r="F25" s="168">
        <f>SUM(F26:F28)</f>
        <v>734</v>
      </c>
      <c r="G25" s="168">
        <f>SUM(G26:G28)</f>
        <v>998</v>
      </c>
      <c r="H25" s="169">
        <f t="shared" si="1"/>
        <v>1732</v>
      </c>
      <c r="I25" s="170">
        <f aca="true" t="shared" si="7" ref="I25:N25">SUM(I26:I28)</f>
        <v>0</v>
      </c>
      <c r="J25" s="168">
        <f>SUM(J26:J28)</f>
        <v>1512</v>
      </c>
      <c r="K25" s="168">
        <f t="shared" si="7"/>
        <v>1409</v>
      </c>
      <c r="L25" s="168">
        <f t="shared" si="7"/>
        <v>777</v>
      </c>
      <c r="M25" s="168">
        <f t="shared" si="7"/>
        <v>570</v>
      </c>
      <c r="N25" s="168">
        <f t="shared" si="7"/>
        <v>276</v>
      </c>
      <c r="O25" s="169">
        <f t="shared" si="3"/>
        <v>4544</v>
      </c>
      <c r="P25" s="171">
        <f t="shared" si="4"/>
        <v>6276</v>
      </c>
    </row>
    <row r="26" spans="1:16" ht="30" customHeight="1">
      <c r="A26" s="35"/>
      <c r="B26" s="35"/>
      <c r="C26" s="36"/>
      <c r="D26" s="37"/>
      <c r="E26" s="43" t="s">
        <v>52</v>
      </c>
      <c r="F26" s="158">
        <v>672</v>
      </c>
      <c r="G26" s="158">
        <v>947</v>
      </c>
      <c r="H26" s="169">
        <f t="shared" si="1"/>
        <v>1619</v>
      </c>
      <c r="I26" s="159">
        <v>0</v>
      </c>
      <c r="J26" s="158">
        <v>1453</v>
      </c>
      <c r="K26" s="158">
        <v>1373</v>
      </c>
      <c r="L26" s="158">
        <v>753</v>
      </c>
      <c r="M26" s="158">
        <v>555</v>
      </c>
      <c r="N26" s="158">
        <v>267</v>
      </c>
      <c r="O26" s="169">
        <f t="shared" si="3"/>
        <v>4401</v>
      </c>
      <c r="P26" s="171">
        <f t="shared" si="4"/>
        <v>6020</v>
      </c>
    </row>
    <row r="27" spans="1:16" ht="30" customHeight="1">
      <c r="A27" s="35"/>
      <c r="B27" s="35"/>
      <c r="C27" s="36"/>
      <c r="D27" s="37"/>
      <c r="E27" s="43" t="s">
        <v>53</v>
      </c>
      <c r="F27" s="158">
        <v>25</v>
      </c>
      <c r="G27" s="158">
        <v>29</v>
      </c>
      <c r="H27" s="169">
        <f t="shared" si="1"/>
        <v>54</v>
      </c>
      <c r="I27" s="159">
        <v>0</v>
      </c>
      <c r="J27" s="158">
        <v>31</v>
      </c>
      <c r="K27" s="158">
        <v>22</v>
      </c>
      <c r="L27" s="158">
        <v>13</v>
      </c>
      <c r="M27" s="158">
        <v>9</v>
      </c>
      <c r="N27" s="158">
        <v>6</v>
      </c>
      <c r="O27" s="169">
        <f t="shared" si="3"/>
        <v>81</v>
      </c>
      <c r="P27" s="171">
        <f t="shared" si="4"/>
        <v>135</v>
      </c>
    </row>
    <row r="28" spans="1:16" ht="30" customHeight="1">
      <c r="A28" s="35"/>
      <c r="B28" s="35"/>
      <c r="C28" s="36"/>
      <c r="D28" s="37"/>
      <c r="E28" s="43" t="s">
        <v>54</v>
      </c>
      <c r="F28" s="158">
        <v>37</v>
      </c>
      <c r="G28" s="158">
        <v>22</v>
      </c>
      <c r="H28" s="169">
        <f t="shared" si="1"/>
        <v>59</v>
      </c>
      <c r="I28" s="159">
        <v>0</v>
      </c>
      <c r="J28" s="158">
        <v>28</v>
      </c>
      <c r="K28" s="158">
        <v>14</v>
      </c>
      <c r="L28" s="158">
        <v>11</v>
      </c>
      <c r="M28" s="158">
        <v>6</v>
      </c>
      <c r="N28" s="158">
        <v>3</v>
      </c>
      <c r="O28" s="169">
        <f t="shared" si="3"/>
        <v>62</v>
      </c>
      <c r="P28" s="171">
        <f t="shared" si="4"/>
        <v>121</v>
      </c>
    </row>
    <row r="29" spans="1:16" ht="30" customHeight="1">
      <c r="A29" s="35"/>
      <c r="B29" s="35"/>
      <c r="C29" s="36"/>
      <c r="D29" s="45" t="s">
        <v>55</v>
      </c>
      <c r="E29" s="46"/>
      <c r="F29" s="158">
        <v>19</v>
      </c>
      <c r="G29" s="158">
        <v>16</v>
      </c>
      <c r="H29" s="169">
        <f t="shared" si="1"/>
        <v>35</v>
      </c>
      <c r="I29" s="159">
        <v>0</v>
      </c>
      <c r="J29" s="158">
        <v>92</v>
      </c>
      <c r="K29" s="158">
        <v>56</v>
      </c>
      <c r="L29" s="158">
        <v>55</v>
      </c>
      <c r="M29" s="158">
        <v>56</v>
      </c>
      <c r="N29" s="158">
        <v>23</v>
      </c>
      <c r="O29" s="169">
        <f t="shared" si="3"/>
        <v>282</v>
      </c>
      <c r="P29" s="171">
        <f t="shared" si="4"/>
        <v>317</v>
      </c>
    </row>
    <row r="30" spans="1:16" ht="30" customHeight="1" thickBot="1">
      <c r="A30" s="35"/>
      <c r="B30" s="35"/>
      <c r="C30" s="47"/>
      <c r="D30" s="48" t="s">
        <v>56</v>
      </c>
      <c r="E30" s="49"/>
      <c r="F30" s="172">
        <v>935</v>
      </c>
      <c r="G30" s="172">
        <v>1202</v>
      </c>
      <c r="H30" s="173">
        <f t="shared" si="1"/>
        <v>2137</v>
      </c>
      <c r="I30" s="174">
        <v>0</v>
      </c>
      <c r="J30" s="172">
        <v>3188</v>
      </c>
      <c r="K30" s="172">
        <v>1901</v>
      </c>
      <c r="L30" s="172">
        <v>1026</v>
      </c>
      <c r="M30" s="172">
        <v>730</v>
      </c>
      <c r="N30" s="172">
        <v>323</v>
      </c>
      <c r="O30" s="173">
        <f t="shared" si="3"/>
        <v>7168</v>
      </c>
      <c r="P30" s="175">
        <f t="shared" si="4"/>
        <v>9305</v>
      </c>
    </row>
    <row r="31" spans="1:16" ht="30" customHeight="1">
      <c r="A31" s="35"/>
      <c r="B31" s="35"/>
      <c r="C31" s="34" t="s">
        <v>57</v>
      </c>
      <c r="D31" s="50"/>
      <c r="E31" s="51"/>
      <c r="F31" s="164">
        <f>SUM(F32:F40)</f>
        <v>16</v>
      </c>
      <c r="G31" s="164">
        <f>SUM(G32:G40)</f>
        <v>17</v>
      </c>
      <c r="H31" s="165">
        <f t="shared" si="1"/>
        <v>33</v>
      </c>
      <c r="I31" s="166">
        <f aca="true" t="shared" si="8" ref="I31:N31">SUM(I32:I40)</f>
        <v>0</v>
      </c>
      <c r="J31" s="164">
        <f t="shared" si="8"/>
        <v>1229</v>
      </c>
      <c r="K31" s="164">
        <f t="shared" si="8"/>
        <v>830</v>
      </c>
      <c r="L31" s="164">
        <f t="shared" si="8"/>
        <v>613</v>
      </c>
      <c r="M31" s="164">
        <f t="shared" si="8"/>
        <v>552</v>
      </c>
      <c r="N31" s="164">
        <f t="shared" si="8"/>
        <v>336</v>
      </c>
      <c r="O31" s="165">
        <f t="shared" si="3"/>
        <v>3560</v>
      </c>
      <c r="P31" s="167">
        <f t="shared" si="4"/>
        <v>3593</v>
      </c>
    </row>
    <row r="32" spans="1:16" ht="30" customHeight="1">
      <c r="A32" s="35"/>
      <c r="B32" s="35"/>
      <c r="C32" s="52"/>
      <c r="D32" s="45" t="s">
        <v>58</v>
      </c>
      <c r="E32" s="46"/>
      <c r="F32" s="160">
        <v>0</v>
      </c>
      <c r="G32" s="160">
        <v>0</v>
      </c>
      <c r="H32" s="176">
        <f t="shared" si="1"/>
        <v>0</v>
      </c>
      <c r="I32" s="162">
        <v>0</v>
      </c>
      <c r="J32" s="160">
        <v>146</v>
      </c>
      <c r="K32" s="160">
        <v>145</v>
      </c>
      <c r="L32" s="160">
        <v>93</v>
      </c>
      <c r="M32" s="160">
        <v>69</v>
      </c>
      <c r="N32" s="160">
        <v>24</v>
      </c>
      <c r="O32" s="176">
        <f t="shared" si="3"/>
        <v>477</v>
      </c>
      <c r="P32" s="177">
        <f t="shared" si="4"/>
        <v>477</v>
      </c>
    </row>
    <row r="33" spans="1:16" ht="30" customHeight="1">
      <c r="A33" s="35"/>
      <c r="B33" s="35"/>
      <c r="C33" s="36"/>
      <c r="D33" s="45" t="s">
        <v>59</v>
      </c>
      <c r="E33" s="46"/>
      <c r="F33" s="158">
        <v>0</v>
      </c>
      <c r="G33" s="158">
        <v>0</v>
      </c>
      <c r="H33" s="168">
        <f t="shared" si="1"/>
        <v>0</v>
      </c>
      <c r="I33" s="162">
        <v>0</v>
      </c>
      <c r="J33" s="158">
        <v>1</v>
      </c>
      <c r="K33" s="158">
        <v>0</v>
      </c>
      <c r="L33" s="158">
        <v>0</v>
      </c>
      <c r="M33" s="158">
        <v>0</v>
      </c>
      <c r="N33" s="158">
        <v>0</v>
      </c>
      <c r="O33" s="169">
        <f t="shared" si="3"/>
        <v>1</v>
      </c>
      <c r="P33" s="171">
        <f t="shared" si="4"/>
        <v>1</v>
      </c>
    </row>
    <row r="34" spans="1:16" ht="30" customHeight="1">
      <c r="A34" s="35"/>
      <c r="B34" s="35"/>
      <c r="C34" s="36"/>
      <c r="D34" s="45" t="s">
        <v>74</v>
      </c>
      <c r="E34" s="46"/>
      <c r="F34" s="158">
        <v>0</v>
      </c>
      <c r="G34" s="158">
        <v>0</v>
      </c>
      <c r="H34" s="168">
        <f t="shared" si="1"/>
        <v>0</v>
      </c>
      <c r="I34" s="162">
        <v>0</v>
      </c>
      <c r="J34" s="158">
        <v>857</v>
      </c>
      <c r="K34" s="158">
        <v>480</v>
      </c>
      <c r="L34" s="158">
        <v>240</v>
      </c>
      <c r="M34" s="158">
        <v>109</v>
      </c>
      <c r="N34" s="158">
        <v>48</v>
      </c>
      <c r="O34" s="169">
        <f t="shared" si="3"/>
        <v>1734</v>
      </c>
      <c r="P34" s="171">
        <f t="shared" si="4"/>
        <v>1734</v>
      </c>
    </row>
    <row r="35" spans="1:16" ht="30" customHeight="1">
      <c r="A35" s="35"/>
      <c r="B35" s="35"/>
      <c r="C35" s="36"/>
      <c r="D35" s="45" t="s">
        <v>60</v>
      </c>
      <c r="E35" s="46"/>
      <c r="F35" s="158">
        <v>1</v>
      </c>
      <c r="G35" s="158">
        <v>0</v>
      </c>
      <c r="H35" s="168">
        <f t="shared" si="1"/>
        <v>1</v>
      </c>
      <c r="I35" s="159">
        <v>0</v>
      </c>
      <c r="J35" s="158">
        <v>42</v>
      </c>
      <c r="K35" s="158">
        <v>26</v>
      </c>
      <c r="L35" s="158">
        <v>40</v>
      </c>
      <c r="M35" s="158">
        <v>32</v>
      </c>
      <c r="N35" s="158">
        <v>16</v>
      </c>
      <c r="O35" s="169">
        <f t="shared" si="3"/>
        <v>156</v>
      </c>
      <c r="P35" s="171">
        <f t="shared" si="4"/>
        <v>157</v>
      </c>
    </row>
    <row r="36" spans="1:16" ht="30" customHeight="1">
      <c r="A36" s="35"/>
      <c r="B36" s="35"/>
      <c r="C36" s="36"/>
      <c r="D36" s="45" t="s">
        <v>61</v>
      </c>
      <c r="E36" s="46"/>
      <c r="F36" s="158">
        <v>15</v>
      </c>
      <c r="G36" s="158">
        <v>17</v>
      </c>
      <c r="H36" s="168">
        <f t="shared" si="1"/>
        <v>32</v>
      </c>
      <c r="I36" s="159">
        <v>0</v>
      </c>
      <c r="J36" s="158">
        <v>104</v>
      </c>
      <c r="K36" s="158">
        <v>76</v>
      </c>
      <c r="L36" s="158">
        <v>37</v>
      </c>
      <c r="M36" s="158">
        <v>47</v>
      </c>
      <c r="N36" s="158">
        <v>12</v>
      </c>
      <c r="O36" s="169">
        <f t="shared" si="3"/>
        <v>276</v>
      </c>
      <c r="P36" s="171">
        <f t="shared" si="4"/>
        <v>308</v>
      </c>
    </row>
    <row r="37" spans="1:16" ht="30" customHeight="1">
      <c r="A37" s="35"/>
      <c r="B37" s="35"/>
      <c r="C37" s="36"/>
      <c r="D37" s="45" t="s">
        <v>62</v>
      </c>
      <c r="E37" s="46"/>
      <c r="F37" s="158">
        <v>0</v>
      </c>
      <c r="G37" s="158">
        <v>0</v>
      </c>
      <c r="H37" s="168">
        <f t="shared" si="1"/>
        <v>0</v>
      </c>
      <c r="I37" s="162">
        <v>0</v>
      </c>
      <c r="J37" s="158">
        <v>78</v>
      </c>
      <c r="K37" s="158">
        <v>99</v>
      </c>
      <c r="L37" s="158">
        <v>118</v>
      </c>
      <c r="M37" s="158">
        <v>64</v>
      </c>
      <c r="N37" s="158">
        <v>36</v>
      </c>
      <c r="O37" s="169">
        <f t="shared" si="3"/>
        <v>395</v>
      </c>
      <c r="P37" s="171">
        <f t="shared" si="4"/>
        <v>395</v>
      </c>
    </row>
    <row r="38" spans="1:16" ht="30" customHeight="1">
      <c r="A38" s="35"/>
      <c r="B38" s="35"/>
      <c r="C38" s="36"/>
      <c r="D38" s="45" t="s">
        <v>63</v>
      </c>
      <c r="E38" s="46"/>
      <c r="F38" s="158">
        <v>0</v>
      </c>
      <c r="G38" s="158">
        <v>0</v>
      </c>
      <c r="H38" s="168">
        <f t="shared" si="1"/>
        <v>0</v>
      </c>
      <c r="I38" s="162">
        <v>0</v>
      </c>
      <c r="J38" s="158">
        <v>0</v>
      </c>
      <c r="K38" s="158">
        <v>0</v>
      </c>
      <c r="L38" s="158">
        <v>0</v>
      </c>
      <c r="M38" s="158">
        <v>0</v>
      </c>
      <c r="N38" s="158">
        <v>0</v>
      </c>
      <c r="O38" s="169">
        <f t="shared" si="3"/>
        <v>0</v>
      </c>
      <c r="P38" s="171">
        <f t="shared" si="4"/>
        <v>0</v>
      </c>
    </row>
    <row r="39" spans="1:16" ht="30" customHeight="1">
      <c r="A39" s="35"/>
      <c r="B39" s="35"/>
      <c r="C39" s="36"/>
      <c r="D39" s="150" t="s">
        <v>64</v>
      </c>
      <c r="E39" s="151"/>
      <c r="F39" s="158">
        <v>0</v>
      </c>
      <c r="G39" s="158">
        <v>0</v>
      </c>
      <c r="H39" s="169">
        <f t="shared" si="1"/>
        <v>0</v>
      </c>
      <c r="I39" s="162">
        <v>0</v>
      </c>
      <c r="J39" s="158">
        <v>1</v>
      </c>
      <c r="K39" s="158">
        <v>4</v>
      </c>
      <c r="L39" s="158">
        <v>85</v>
      </c>
      <c r="M39" s="158">
        <v>231</v>
      </c>
      <c r="N39" s="158">
        <v>200</v>
      </c>
      <c r="O39" s="169">
        <f t="shared" si="3"/>
        <v>521</v>
      </c>
      <c r="P39" s="171">
        <f t="shared" si="4"/>
        <v>521</v>
      </c>
    </row>
    <row r="40" spans="1:16" ht="30" customHeight="1" thickBot="1">
      <c r="A40" s="35"/>
      <c r="B40" s="35"/>
      <c r="C40" s="47"/>
      <c r="D40" s="152" t="s">
        <v>65</v>
      </c>
      <c r="E40" s="153"/>
      <c r="F40" s="161">
        <v>0</v>
      </c>
      <c r="G40" s="161">
        <v>0</v>
      </c>
      <c r="H40" s="178">
        <f t="shared" si="1"/>
        <v>0</v>
      </c>
      <c r="I40" s="163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78">
        <f t="shared" si="3"/>
        <v>0</v>
      </c>
      <c r="P40" s="179">
        <f t="shared" si="4"/>
        <v>0</v>
      </c>
    </row>
    <row r="41" spans="1:16" ht="30" customHeight="1">
      <c r="A41" s="35"/>
      <c r="B41" s="35"/>
      <c r="C41" s="34" t="s">
        <v>66</v>
      </c>
      <c r="D41" s="50"/>
      <c r="E41" s="51"/>
      <c r="F41" s="164">
        <f>SUM(F42:F45)</f>
        <v>0</v>
      </c>
      <c r="G41" s="164">
        <f>SUM(G42:G45)</f>
        <v>0</v>
      </c>
      <c r="H41" s="165">
        <f t="shared" si="1"/>
        <v>0</v>
      </c>
      <c r="I41" s="93">
        <v>0</v>
      </c>
      <c r="J41" s="164">
        <f>SUM(J42:J45)</f>
        <v>171</v>
      </c>
      <c r="K41" s="164">
        <f>SUM(K42:K45)</f>
        <v>198</v>
      </c>
      <c r="L41" s="164">
        <f>SUM(L42:L45)</f>
        <v>440</v>
      </c>
      <c r="M41" s="164">
        <f>SUM(M42:M45)</f>
        <v>913</v>
      </c>
      <c r="N41" s="164">
        <f>SUM(N42:N45)</f>
        <v>584</v>
      </c>
      <c r="O41" s="165">
        <f t="shared" si="3"/>
        <v>2306</v>
      </c>
      <c r="P41" s="167">
        <f t="shared" si="4"/>
        <v>2306</v>
      </c>
    </row>
    <row r="42" spans="1:16" ht="30" customHeight="1">
      <c r="A42" s="35"/>
      <c r="B42" s="35"/>
      <c r="C42" s="36"/>
      <c r="D42" s="45" t="s">
        <v>67</v>
      </c>
      <c r="E42" s="46"/>
      <c r="F42" s="158">
        <v>0</v>
      </c>
      <c r="G42" s="158">
        <v>0</v>
      </c>
      <c r="H42" s="169">
        <f t="shared" si="1"/>
        <v>0</v>
      </c>
      <c r="I42" s="162">
        <v>0</v>
      </c>
      <c r="J42" s="158">
        <v>7</v>
      </c>
      <c r="K42" s="158">
        <v>10</v>
      </c>
      <c r="L42" s="158">
        <v>211</v>
      </c>
      <c r="M42" s="158">
        <v>518</v>
      </c>
      <c r="N42" s="158">
        <v>358</v>
      </c>
      <c r="O42" s="39">
        <f t="shared" si="3"/>
        <v>1104</v>
      </c>
      <c r="P42" s="171">
        <f t="shared" si="4"/>
        <v>1104</v>
      </c>
    </row>
    <row r="43" spans="1:16" ht="30" customHeight="1">
      <c r="A43" s="35"/>
      <c r="B43" s="35"/>
      <c r="C43" s="36"/>
      <c r="D43" s="45" t="s">
        <v>68</v>
      </c>
      <c r="E43" s="46"/>
      <c r="F43" s="158">
        <v>0</v>
      </c>
      <c r="G43" s="158">
        <v>0</v>
      </c>
      <c r="H43" s="169">
        <f t="shared" si="1"/>
        <v>0</v>
      </c>
      <c r="I43" s="162">
        <v>0</v>
      </c>
      <c r="J43" s="158">
        <v>153</v>
      </c>
      <c r="K43" s="158">
        <v>167</v>
      </c>
      <c r="L43" s="158">
        <v>178</v>
      </c>
      <c r="M43" s="158">
        <v>184</v>
      </c>
      <c r="N43" s="158">
        <v>112</v>
      </c>
      <c r="O43" s="39">
        <f t="shared" si="3"/>
        <v>794</v>
      </c>
      <c r="P43" s="171">
        <f t="shared" si="4"/>
        <v>794</v>
      </c>
    </row>
    <row r="44" spans="1:16" ht="30" customHeight="1">
      <c r="A44" s="35"/>
      <c r="B44" s="35"/>
      <c r="C44" s="36"/>
      <c r="D44" s="45" t="s">
        <v>69</v>
      </c>
      <c r="E44" s="46"/>
      <c r="F44" s="158">
        <v>0</v>
      </c>
      <c r="G44" s="158">
        <v>0</v>
      </c>
      <c r="H44" s="186">
        <f t="shared" si="1"/>
        <v>0</v>
      </c>
      <c r="I44" s="162">
        <v>0</v>
      </c>
      <c r="J44" s="158">
        <v>2</v>
      </c>
      <c r="K44" s="158">
        <v>9</v>
      </c>
      <c r="L44" s="158">
        <v>27</v>
      </c>
      <c r="M44" s="158">
        <v>115</v>
      </c>
      <c r="N44" s="158">
        <v>60</v>
      </c>
      <c r="O44" s="39">
        <f t="shared" si="3"/>
        <v>213</v>
      </c>
      <c r="P44" s="171">
        <f t="shared" si="4"/>
        <v>213</v>
      </c>
    </row>
    <row r="45" spans="1:16" ht="30" customHeight="1" thickBot="1">
      <c r="A45" s="35"/>
      <c r="B45" s="35"/>
      <c r="C45" s="47"/>
      <c r="D45" s="48" t="s">
        <v>78</v>
      </c>
      <c r="E45" s="49"/>
      <c r="F45" s="172">
        <v>0</v>
      </c>
      <c r="G45" s="172">
        <v>0</v>
      </c>
      <c r="H45" s="173">
        <f t="shared" si="1"/>
        <v>0</v>
      </c>
      <c r="I45" s="180">
        <v>0</v>
      </c>
      <c r="J45" s="172">
        <v>9</v>
      </c>
      <c r="K45" s="172">
        <v>12</v>
      </c>
      <c r="L45" s="172">
        <v>24</v>
      </c>
      <c r="M45" s="172">
        <v>96</v>
      </c>
      <c r="N45" s="172">
        <v>54</v>
      </c>
      <c r="O45" s="187">
        <f t="shared" si="3"/>
        <v>195</v>
      </c>
      <c r="P45" s="175">
        <f t="shared" si="4"/>
        <v>195</v>
      </c>
    </row>
    <row r="46" spans="1:16" ht="30" customHeight="1" thickBot="1">
      <c r="A46" s="35"/>
      <c r="B46" s="35"/>
      <c r="C46" s="154" t="s">
        <v>70</v>
      </c>
      <c r="D46" s="155"/>
      <c r="E46" s="156"/>
      <c r="F46" s="181">
        <f>SUM(F10,F31,F41)</f>
        <v>2136</v>
      </c>
      <c r="G46" s="181">
        <f>SUM(G10,G31,G41)</f>
        <v>2835</v>
      </c>
      <c r="H46" s="182">
        <f t="shared" si="1"/>
        <v>4971</v>
      </c>
      <c r="I46" s="183">
        <f aca="true" t="shared" si="9" ref="I46:N46">SUM(I10,I31,I41)</f>
        <v>0</v>
      </c>
      <c r="J46" s="181">
        <f t="shared" si="9"/>
        <v>10403</v>
      </c>
      <c r="K46" s="181">
        <f t="shared" si="9"/>
        <v>7231</v>
      </c>
      <c r="L46" s="181">
        <f t="shared" si="9"/>
        <v>4512</v>
      </c>
      <c r="M46" s="181">
        <f t="shared" si="9"/>
        <v>4144</v>
      </c>
      <c r="N46" s="181">
        <f t="shared" si="9"/>
        <v>2224</v>
      </c>
      <c r="O46" s="182">
        <f t="shared" si="3"/>
        <v>28514</v>
      </c>
      <c r="P46" s="184">
        <f t="shared" si="4"/>
        <v>33485</v>
      </c>
    </row>
    <row r="47" spans="1:17" ht="30" customHeight="1" thickBot="1" thickTop="1">
      <c r="A47" s="35"/>
      <c r="B47" s="35"/>
      <c r="C47" s="53" t="s">
        <v>71</v>
      </c>
      <c r="D47" s="33"/>
      <c r="E47" s="3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185"/>
      <c r="Q47" s="9"/>
    </row>
    <row r="48" spans="1:17" ht="30" customHeight="1">
      <c r="A48" s="35"/>
      <c r="B48" s="35"/>
      <c r="C48" s="34" t="s">
        <v>37</v>
      </c>
      <c r="D48" s="31"/>
      <c r="E48" s="32"/>
      <c r="F48" s="164">
        <f>SUM(F49,F55,F58,F63,F67,F68)</f>
        <v>1861114</v>
      </c>
      <c r="G48" s="164">
        <f>SUM(G49,G55,G58,G63,G67,G68)</f>
        <v>3518388</v>
      </c>
      <c r="H48" s="165">
        <f t="shared" si="1"/>
        <v>5379502</v>
      </c>
      <c r="I48" s="166">
        <f aca="true" t="shared" si="10" ref="I48:N48">SUM(I49,I55,I58,I63,I67,I68)</f>
        <v>0</v>
      </c>
      <c r="J48" s="164">
        <f t="shared" si="10"/>
        <v>26425374</v>
      </c>
      <c r="K48" s="164">
        <f t="shared" si="10"/>
        <v>21347601</v>
      </c>
      <c r="L48" s="164">
        <f t="shared" si="10"/>
        <v>16467029</v>
      </c>
      <c r="M48" s="164">
        <f t="shared" si="10"/>
        <v>15291506</v>
      </c>
      <c r="N48" s="164">
        <f t="shared" si="10"/>
        <v>8167260</v>
      </c>
      <c r="O48" s="165">
        <f t="shared" si="3"/>
        <v>87698770</v>
      </c>
      <c r="P48" s="167">
        <f t="shared" si="4"/>
        <v>93078272</v>
      </c>
      <c r="Q48" s="9"/>
    </row>
    <row r="49" spans="1:16" ht="30" customHeight="1">
      <c r="A49" s="35"/>
      <c r="B49" s="35"/>
      <c r="C49" s="36"/>
      <c r="D49" s="37" t="s">
        <v>38</v>
      </c>
      <c r="E49" s="38"/>
      <c r="F49" s="168">
        <f>SUM(F50:F54)</f>
        <v>240215</v>
      </c>
      <c r="G49" s="168">
        <f>SUM(G50:G54)</f>
        <v>580855</v>
      </c>
      <c r="H49" s="169">
        <f t="shared" si="1"/>
        <v>821070</v>
      </c>
      <c r="I49" s="170">
        <f aca="true" t="shared" si="11" ref="I49:N49">SUM(I50:I54)</f>
        <v>0</v>
      </c>
      <c r="J49" s="168">
        <f t="shared" si="11"/>
        <v>5046400</v>
      </c>
      <c r="K49" s="168">
        <f t="shared" si="11"/>
        <v>3950795</v>
      </c>
      <c r="L49" s="168">
        <f t="shared" si="11"/>
        <v>2770107</v>
      </c>
      <c r="M49" s="168">
        <f t="shared" si="11"/>
        <v>3220428</v>
      </c>
      <c r="N49" s="168">
        <f t="shared" si="11"/>
        <v>2359638</v>
      </c>
      <c r="O49" s="169">
        <f t="shared" si="3"/>
        <v>17347368</v>
      </c>
      <c r="P49" s="171">
        <f t="shared" si="4"/>
        <v>18168438</v>
      </c>
    </row>
    <row r="50" spans="1:16" ht="30" customHeight="1">
      <c r="A50" s="35"/>
      <c r="B50" s="35"/>
      <c r="C50" s="36"/>
      <c r="D50" s="37"/>
      <c r="E50" s="40" t="s">
        <v>39</v>
      </c>
      <c r="F50" s="158">
        <v>0</v>
      </c>
      <c r="G50" s="158">
        <v>0</v>
      </c>
      <c r="H50" s="169">
        <f t="shared" si="1"/>
        <v>0</v>
      </c>
      <c r="I50" s="159">
        <v>0</v>
      </c>
      <c r="J50" s="158">
        <v>3063111</v>
      </c>
      <c r="K50" s="158">
        <v>2480763</v>
      </c>
      <c r="L50" s="158">
        <v>1806508</v>
      </c>
      <c r="M50" s="158">
        <v>1799104</v>
      </c>
      <c r="N50" s="158">
        <v>1361760</v>
      </c>
      <c r="O50" s="39">
        <f t="shared" si="3"/>
        <v>10511246</v>
      </c>
      <c r="P50" s="171">
        <f t="shared" si="4"/>
        <v>10511246</v>
      </c>
    </row>
    <row r="51" spans="1:16" ht="30" customHeight="1">
      <c r="A51" s="35"/>
      <c r="B51" s="35"/>
      <c r="C51" s="36"/>
      <c r="D51" s="37"/>
      <c r="E51" s="40" t="s">
        <v>40</v>
      </c>
      <c r="F51" s="158">
        <v>0</v>
      </c>
      <c r="G51" s="158">
        <v>0</v>
      </c>
      <c r="H51" s="169">
        <f t="shared" si="1"/>
        <v>0</v>
      </c>
      <c r="I51" s="159">
        <v>0</v>
      </c>
      <c r="J51" s="158">
        <v>5210</v>
      </c>
      <c r="K51" s="158">
        <v>11903</v>
      </c>
      <c r="L51" s="158">
        <v>35708</v>
      </c>
      <c r="M51" s="158">
        <v>302812</v>
      </c>
      <c r="N51" s="158">
        <v>264557</v>
      </c>
      <c r="O51" s="39">
        <f t="shared" si="3"/>
        <v>620190</v>
      </c>
      <c r="P51" s="171">
        <f t="shared" si="4"/>
        <v>620190</v>
      </c>
    </row>
    <row r="52" spans="1:16" ht="30" customHeight="1">
      <c r="A52" s="35"/>
      <c r="B52" s="35"/>
      <c r="C52" s="36"/>
      <c r="D52" s="37"/>
      <c r="E52" s="40" t="s">
        <v>41</v>
      </c>
      <c r="F52" s="158">
        <v>102289</v>
      </c>
      <c r="G52" s="158">
        <v>261640</v>
      </c>
      <c r="H52" s="169">
        <f t="shared" si="1"/>
        <v>363929</v>
      </c>
      <c r="I52" s="159">
        <v>0</v>
      </c>
      <c r="J52" s="158">
        <v>892998</v>
      </c>
      <c r="K52" s="158">
        <v>648680</v>
      </c>
      <c r="L52" s="158">
        <v>343054</v>
      </c>
      <c r="M52" s="158">
        <v>556495</v>
      </c>
      <c r="N52" s="158">
        <v>442470</v>
      </c>
      <c r="O52" s="39">
        <f t="shared" si="3"/>
        <v>2883697</v>
      </c>
      <c r="P52" s="171">
        <f t="shared" si="4"/>
        <v>3247626</v>
      </c>
    </row>
    <row r="53" spans="1:16" ht="30" customHeight="1">
      <c r="A53" s="35"/>
      <c r="B53" s="35"/>
      <c r="C53" s="36"/>
      <c r="D53" s="37"/>
      <c r="E53" s="40" t="s">
        <v>42</v>
      </c>
      <c r="F53" s="158">
        <v>89831</v>
      </c>
      <c r="G53" s="158">
        <v>247106</v>
      </c>
      <c r="H53" s="169">
        <f t="shared" si="1"/>
        <v>336937</v>
      </c>
      <c r="I53" s="159">
        <v>0</v>
      </c>
      <c r="J53" s="158">
        <v>622964</v>
      </c>
      <c r="K53" s="158">
        <v>448785</v>
      </c>
      <c r="L53" s="158">
        <v>331756</v>
      </c>
      <c r="M53" s="158">
        <v>319854</v>
      </c>
      <c r="N53" s="158">
        <v>142393</v>
      </c>
      <c r="O53" s="39">
        <f t="shared" si="3"/>
        <v>1865752</v>
      </c>
      <c r="P53" s="171">
        <f t="shared" si="4"/>
        <v>2202689</v>
      </c>
    </row>
    <row r="54" spans="1:16" ht="30" customHeight="1">
      <c r="A54" s="35"/>
      <c r="B54" s="35"/>
      <c r="C54" s="36"/>
      <c r="D54" s="37"/>
      <c r="E54" s="40" t="s">
        <v>43</v>
      </c>
      <c r="F54" s="158">
        <v>48095</v>
      </c>
      <c r="G54" s="158">
        <v>72109</v>
      </c>
      <c r="H54" s="169">
        <f t="shared" si="1"/>
        <v>120204</v>
      </c>
      <c r="I54" s="159">
        <v>0</v>
      </c>
      <c r="J54" s="158">
        <v>462117</v>
      </c>
      <c r="K54" s="158">
        <v>360664</v>
      </c>
      <c r="L54" s="158">
        <v>253081</v>
      </c>
      <c r="M54" s="158">
        <v>242163</v>
      </c>
      <c r="N54" s="158">
        <v>148458</v>
      </c>
      <c r="O54" s="39">
        <f t="shared" si="3"/>
        <v>1466483</v>
      </c>
      <c r="P54" s="171">
        <f t="shared" si="4"/>
        <v>1586687</v>
      </c>
    </row>
    <row r="55" spans="1:16" ht="30" customHeight="1">
      <c r="A55" s="35"/>
      <c r="B55" s="35"/>
      <c r="C55" s="36"/>
      <c r="D55" s="41" t="s">
        <v>44</v>
      </c>
      <c r="E55" s="42"/>
      <c r="F55" s="168">
        <f>SUM(F56:F57)</f>
        <v>715097</v>
      </c>
      <c r="G55" s="168">
        <f>SUM(G56:G57)</f>
        <v>1549101</v>
      </c>
      <c r="H55" s="169">
        <f t="shared" si="1"/>
        <v>2264198</v>
      </c>
      <c r="I55" s="170">
        <f aca="true" t="shared" si="12" ref="I55:N55">SUM(I56:I57)</f>
        <v>0</v>
      </c>
      <c r="J55" s="168">
        <f t="shared" si="12"/>
        <v>13718370</v>
      </c>
      <c r="K55" s="168">
        <f t="shared" si="12"/>
        <v>11092885</v>
      </c>
      <c r="L55" s="168">
        <f t="shared" si="12"/>
        <v>6953335</v>
      </c>
      <c r="M55" s="168">
        <f t="shared" si="12"/>
        <v>5490964</v>
      </c>
      <c r="N55" s="168">
        <f t="shared" si="12"/>
        <v>3143213</v>
      </c>
      <c r="O55" s="169">
        <f t="shared" si="3"/>
        <v>40398767</v>
      </c>
      <c r="P55" s="171">
        <f t="shared" si="4"/>
        <v>42662965</v>
      </c>
    </row>
    <row r="56" spans="1:16" ht="30" customHeight="1">
      <c r="A56" s="35"/>
      <c r="B56" s="35"/>
      <c r="C56" s="36"/>
      <c r="D56" s="37"/>
      <c r="E56" s="40" t="s">
        <v>45</v>
      </c>
      <c r="F56" s="158">
        <v>0</v>
      </c>
      <c r="G56" s="158">
        <v>0</v>
      </c>
      <c r="H56" s="169">
        <f t="shared" si="1"/>
        <v>0</v>
      </c>
      <c r="I56" s="159">
        <v>0</v>
      </c>
      <c r="J56" s="158">
        <v>10408582</v>
      </c>
      <c r="K56" s="158">
        <v>8243413</v>
      </c>
      <c r="L56" s="158">
        <v>5416860</v>
      </c>
      <c r="M56" s="158">
        <v>4664570</v>
      </c>
      <c r="N56" s="158">
        <v>2830253</v>
      </c>
      <c r="O56" s="169">
        <f t="shared" si="3"/>
        <v>31563678</v>
      </c>
      <c r="P56" s="171">
        <f t="shared" si="4"/>
        <v>31563678</v>
      </c>
    </row>
    <row r="57" spans="1:16" ht="30" customHeight="1">
      <c r="A57" s="35"/>
      <c r="B57" s="35"/>
      <c r="C57" s="36"/>
      <c r="D57" s="37"/>
      <c r="E57" s="40" t="s">
        <v>46</v>
      </c>
      <c r="F57" s="158">
        <v>715097</v>
      </c>
      <c r="G57" s="158">
        <v>1549101</v>
      </c>
      <c r="H57" s="169">
        <f t="shared" si="1"/>
        <v>2264198</v>
      </c>
      <c r="I57" s="159">
        <v>0</v>
      </c>
      <c r="J57" s="158">
        <v>3309788</v>
      </c>
      <c r="K57" s="158">
        <v>2849472</v>
      </c>
      <c r="L57" s="158">
        <v>1536475</v>
      </c>
      <c r="M57" s="158">
        <v>826394</v>
      </c>
      <c r="N57" s="158">
        <v>312960</v>
      </c>
      <c r="O57" s="169">
        <f t="shared" si="3"/>
        <v>8835089</v>
      </c>
      <c r="P57" s="171">
        <f t="shared" si="4"/>
        <v>11099287</v>
      </c>
    </row>
    <row r="58" spans="1:16" ht="30" customHeight="1">
      <c r="A58" s="35"/>
      <c r="B58" s="35"/>
      <c r="C58" s="36"/>
      <c r="D58" s="41" t="s">
        <v>47</v>
      </c>
      <c r="E58" s="42"/>
      <c r="F58" s="168">
        <f>SUM(F59:F62)</f>
        <v>14277</v>
      </c>
      <c r="G58" s="168">
        <f>SUM(G59:G62)</f>
        <v>70851</v>
      </c>
      <c r="H58" s="169">
        <f t="shared" si="1"/>
        <v>85128</v>
      </c>
      <c r="I58" s="170">
        <f aca="true" t="shared" si="13" ref="I58:N58">SUM(I59:I62)</f>
        <v>0</v>
      </c>
      <c r="J58" s="168">
        <f t="shared" si="13"/>
        <v>1075990</v>
      </c>
      <c r="K58" s="168">
        <f t="shared" si="13"/>
        <v>989482</v>
      </c>
      <c r="L58" s="168">
        <f t="shared" si="13"/>
        <v>2822083</v>
      </c>
      <c r="M58" s="168">
        <f t="shared" si="13"/>
        <v>3172694</v>
      </c>
      <c r="N58" s="168">
        <f t="shared" si="13"/>
        <v>1069489</v>
      </c>
      <c r="O58" s="169">
        <f t="shared" si="3"/>
        <v>9129738</v>
      </c>
      <c r="P58" s="171">
        <f t="shared" si="4"/>
        <v>9214866</v>
      </c>
    </row>
    <row r="59" spans="1:16" ht="30" customHeight="1">
      <c r="A59" s="35"/>
      <c r="B59" s="35"/>
      <c r="C59" s="36"/>
      <c r="D59" s="37"/>
      <c r="E59" s="40" t="s">
        <v>48</v>
      </c>
      <c r="F59" s="158">
        <v>5656</v>
      </c>
      <c r="G59" s="158">
        <v>67460</v>
      </c>
      <c r="H59" s="169">
        <f t="shared" si="1"/>
        <v>73116</v>
      </c>
      <c r="I59" s="159">
        <v>0</v>
      </c>
      <c r="J59" s="158">
        <v>933644</v>
      </c>
      <c r="K59" s="158">
        <v>884772</v>
      </c>
      <c r="L59" s="158">
        <v>2637045</v>
      </c>
      <c r="M59" s="158">
        <v>3065397</v>
      </c>
      <c r="N59" s="158">
        <v>1038922</v>
      </c>
      <c r="O59" s="169">
        <f t="shared" si="3"/>
        <v>8559780</v>
      </c>
      <c r="P59" s="171">
        <f t="shared" si="4"/>
        <v>8632896</v>
      </c>
    </row>
    <row r="60" spans="1:16" ht="30" customHeight="1">
      <c r="A60" s="35"/>
      <c r="B60" s="35"/>
      <c r="C60" s="36"/>
      <c r="D60" s="37"/>
      <c r="E60" s="43" t="s">
        <v>49</v>
      </c>
      <c r="F60" s="158">
        <v>8621</v>
      </c>
      <c r="G60" s="158">
        <v>3391</v>
      </c>
      <c r="H60" s="169">
        <f t="shared" si="1"/>
        <v>12012</v>
      </c>
      <c r="I60" s="159">
        <v>0</v>
      </c>
      <c r="J60" s="158">
        <v>142346</v>
      </c>
      <c r="K60" s="158">
        <v>104710</v>
      </c>
      <c r="L60" s="158">
        <v>185038</v>
      </c>
      <c r="M60" s="158">
        <v>107297</v>
      </c>
      <c r="N60" s="158">
        <v>30567</v>
      </c>
      <c r="O60" s="169">
        <f t="shared" si="3"/>
        <v>569958</v>
      </c>
      <c r="P60" s="171">
        <f t="shared" si="4"/>
        <v>581970</v>
      </c>
    </row>
    <row r="61" spans="1:16" ht="30" customHeight="1">
      <c r="A61" s="35"/>
      <c r="B61" s="35"/>
      <c r="C61" s="36"/>
      <c r="D61" s="37"/>
      <c r="E61" s="43" t="s">
        <v>50</v>
      </c>
      <c r="F61" s="158">
        <v>0</v>
      </c>
      <c r="G61" s="158">
        <v>0</v>
      </c>
      <c r="H61" s="169">
        <f t="shared" si="1"/>
        <v>0</v>
      </c>
      <c r="I61" s="159">
        <v>0</v>
      </c>
      <c r="J61" s="158">
        <v>0</v>
      </c>
      <c r="K61" s="158">
        <v>0</v>
      </c>
      <c r="L61" s="158">
        <v>0</v>
      </c>
      <c r="M61" s="158">
        <v>0</v>
      </c>
      <c r="N61" s="158">
        <v>0</v>
      </c>
      <c r="O61" s="169">
        <f t="shared" si="3"/>
        <v>0</v>
      </c>
      <c r="P61" s="171">
        <f t="shared" si="4"/>
        <v>0</v>
      </c>
    </row>
    <row r="62" spans="1:16" ht="30" customHeight="1">
      <c r="A62" s="35"/>
      <c r="B62" s="35"/>
      <c r="C62" s="36"/>
      <c r="D62" s="44"/>
      <c r="E62" s="43" t="s">
        <v>77</v>
      </c>
      <c r="F62" s="158">
        <v>0</v>
      </c>
      <c r="G62" s="158">
        <v>0</v>
      </c>
      <c r="H62" s="169">
        <f t="shared" si="1"/>
        <v>0</v>
      </c>
      <c r="I62" s="162">
        <v>0</v>
      </c>
      <c r="J62" s="158">
        <v>0</v>
      </c>
      <c r="K62" s="158">
        <v>0</v>
      </c>
      <c r="L62" s="158">
        <v>0</v>
      </c>
      <c r="M62" s="158">
        <v>0</v>
      </c>
      <c r="N62" s="158">
        <v>0</v>
      </c>
      <c r="O62" s="169">
        <f t="shared" si="3"/>
        <v>0</v>
      </c>
      <c r="P62" s="171">
        <f t="shared" si="4"/>
        <v>0</v>
      </c>
    </row>
    <row r="63" spans="1:16" ht="30" customHeight="1">
      <c r="A63" s="35"/>
      <c r="B63" s="35"/>
      <c r="C63" s="36"/>
      <c r="D63" s="41" t="s">
        <v>51</v>
      </c>
      <c r="E63" s="42"/>
      <c r="F63" s="168">
        <f>SUM(F64)</f>
        <v>359910</v>
      </c>
      <c r="G63" s="168">
        <f>SUM(G64)</f>
        <v>642212</v>
      </c>
      <c r="H63" s="169">
        <f t="shared" si="1"/>
        <v>1002122</v>
      </c>
      <c r="I63" s="170">
        <f aca="true" t="shared" si="14" ref="I63:N63">SUM(I64)</f>
        <v>0</v>
      </c>
      <c r="J63" s="168">
        <f t="shared" si="14"/>
        <v>1094894</v>
      </c>
      <c r="K63" s="168">
        <f t="shared" si="14"/>
        <v>1822560</v>
      </c>
      <c r="L63" s="168">
        <f t="shared" si="14"/>
        <v>1156056</v>
      </c>
      <c r="M63" s="168">
        <f t="shared" si="14"/>
        <v>1034890</v>
      </c>
      <c r="N63" s="168">
        <f t="shared" si="14"/>
        <v>541156</v>
      </c>
      <c r="O63" s="169">
        <f t="shared" si="3"/>
        <v>5649556</v>
      </c>
      <c r="P63" s="171">
        <f t="shared" si="4"/>
        <v>6651678</v>
      </c>
    </row>
    <row r="64" spans="1:16" ht="30" customHeight="1">
      <c r="A64" s="35"/>
      <c r="B64" s="35"/>
      <c r="C64" s="36"/>
      <c r="D64" s="37"/>
      <c r="E64" s="43" t="s">
        <v>52</v>
      </c>
      <c r="F64" s="158">
        <v>359910</v>
      </c>
      <c r="G64" s="158">
        <v>642212</v>
      </c>
      <c r="H64" s="169">
        <f t="shared" si="1"/>
        <v>1002122</v>
      </c>
      <c r="I64" s="159">
        <v>0</v>
      </c>
      <c r="J64" s="158">
        <v>1094894</v>
      </c>
      <c r="K64" s="158">
        <v>1822560</v>
      </c>
      <c r="L64" s="158">
        <v>1156056</v>
      </c>
      <c r="M64" s="158">
        <v>1034890</v>
      </c>
      <c r="N64" s="158">
        <v>541156</v>
      </c>
      <c r="O64" s="169">
        <f t="shared" si="3"/>
        <v>5649556</v>
      </c>
      <c r="P64" s="171">
        <f t="shared" si="4"/>
        <v>6651678</v>
      </c>
    </row>
    <row r="65" spans="1:16" ht="30" customHeight="1" hidden="1">
      <c r="A65" s="35"/>
      <c r="B65" s="35"/>
      <c r="C65" s="36"/>
      <c r="D65" s="37"/>
      <c r="E65" s="43" t="s">
        <v>53</v>
      </c>
      <c r="F65" s="158">
        <v>0</v>
      </c>
      <c r="G65" s="158">
        <v>0</v>
      </c>
      <c r="H65" s="169">
        <f t="shared" si="1"/>
        <v>0</v>
      </c>
      <c r="I65" s="159">
        <v>0</v>
      </c>
      <c r="J65" s="158">
        <v>0</v>
      </c>
      <c r="K65" s="158">
        <v>0</v>
      </c>
      <c r="L65" s="158">
        <v>0</v>
      </c>
      <c r="M65" s="158">
        <v>0</v>
      </c>
      <c r="N65" s="158">
        <v>0</v>
      </c>
      <c r="O65" s="169">
        <f t="shared" si="3"/>
        <v>0</v>
      </c>
      <c r="P65" s="171">
        <f t="shared" si="4"/>
        <v>0</v>
      </c>
    </row>
    <row r="66" spans="1:16" ht="30" customHeight="1" hidden="1">
      <c r="A66" s="35"/>
      <c r="B66" s="35"/>
      <c r="C66" s="36"/>
      <c r="D66" s="37"/>
      <c r="E66" s="43" t="s">
        <v>54</v>
      </c>
      <c r="F66" s="158">
        <v>0</v>
      </c>
      <c r="G66" s="158">
        <v>0</v>
      </c>
      <c r="H66" s="169">
        <f t="shared" si="1"/>
        <v>0</v>
      </c>
      <c r="I66" s="159">
        <v>0</v>
      </c>
      <c r="J66" s="158">
        <v>0</v>
      </c>
      <c r="K66" s="158">
        <v>0</v>
      </c>
      <c r="L66" s="158">
        <v>0</v>
      </c>
      <c r="M66" s="158">
        <v>0</v>
      </c>
      <c r="N66" s="158">
        <v>0</v>
      </c>
      <c r="O66" s="169">
        <f t="shared" si="3"/>
        <v>0</v>
      </c>
      <c r="P66" s="171">
        <f t="shared" si="4"/>
        <v>0</v>
      </c>
    </row>
    <row r="67" spans="1:16" ht="30" customHeight="1">
      <c r="A67" s="35"/>
      <c r="B67" s="35"/>
      <c r="C67" s="36"/>
      <c r="D67" s="45" t="s">
        <v>55</v>
      </c>
      <c r="E67" s="46"/>
      <c r="F67" s="158">
        <v>119365</v>
      </c>
      <c r="G67" s="158">
        <v>148609</v>
      </c>
      <c r="H67" s="169">
        <f t="shared" si="1"/>
        <v>267974</v>
      </c>
      <c r="I67" s="159">
        <v>0</v>
      </c>
      <c r="J67" s="158">
        <v>1522248</v>
      </c>
      <c r="K67" s="158">
        <v>1105902</v>
      </c>
      <c r="L67" s="158">
        <v>1139070</v>
      </c>
      <c r="M67" s="158">
        <v>1243765</v>
      </c>
      <c r="N67" s="158">
        <v>567518</v>
      </c>
      <c r="O67" s="169">
        <f t="shared" si="3"/>
        <v>5578503</v>
      </c>
      <c r="P67" s="171">
        <f t="shared" si="4"/>
        <v>5846477</v>
      </c>
    </row>
    <row r="68" spans="1:16" ht="30" customHeight="1" thickBot="1">
      <c r="A68" s="35"/>
      <c r="B68" s="35"/>
      <c r="C68" s="47"/>
      <c r="D68" s="48" t="s">
        <v>56</v>
      </c>
      <c r="E68" s="49"/>
      <c r="F68" s="172">
        <v>412250</v>
      </c>
      <c r="G68" s="172">
        <v>526760</v>
      </c>
      <c r="H68" s="173">
        <f t="shared" si="1"/>
        <v>939010</v>
      </c>
      <c r="I68" s="174">
        <v>0</v>
      </c>
      <c r="J68" s="172">
        <v>3967472</v>
      </c>
      <c r="K68" s="172">
        <v>2385977</v>
      </c>
      <c r="L68" s="172">
        <v>1626378</v>
      </c>
      <c r="M68" s="172">
        <v>1128765</v>
      </c>
      <c r="N68" s="172">
        <v>486246</v>
      </c>
      <c r="O68" s="173">
        <f t="shared" si="3"/>
        <v>9594838</v>
      </c>
      <c r="P68" s="175">
        <f t="shared" si="4"/>
        <v>10533848</v>
      </c>
    </row>
    <row r="69" spans="1:16" ht="30" customHeight="1">
      <c r="A69" s="35"/>
      <c r="B69" s="35"/>
      <c r="C69" s="34" t="s">
        <v>57</v>
      </c>
      <c r="D69" s="50"/>
      <c r="E69" s="51"/>
      <c r="F69" s="164">
        <f>SUM(F70:F78)</f>
        <v>75682</v>
      </c>
      <c r="G69" s="164">
        <f>SUM(G70:G78)</f>
        <v>136952</v>
      </c>
      <c r="H69" s="165">
        <f t="shared" si="1"/>
        <v>212634</v>
      </c>
      <c r="I69" s="166">
        <f aca="true" t="shared" si="15" ref="I69:N69">SUM(I70:I78)</f>
        <v>0</v>
      </c>
      <c r="J69" s="164">
        <f t="shared" si="15"/>
        <v>9940817</v>
      </c>
      <c r="K69" s="164">
        <f t="shared" si="15"/>
        <v>9897997</v>
      </c>
      <c r="L69" s="164">
        <f t="shared" si="15"/>
        <v>11565295</v>
      </c>
      <c r="M69" s="164">
        <f t="shared" si="15"/>
        <v>13382619</v>
      </c>
      <c r="N69" s="164">
        <f t="shared" si="15"/>
        <v>9858826</v>
      </c>
      <c r="O69" s="165">
        <f t="shared" si="3"/>
        <v>54645554</v>
      </c>
      <c r="P69" s="167">
        <f t="shared" si="4"/>
        <v>54858188</v>
      </c>
    </row>
    <row r="70" spans="1:16" ht="30" customHeight="1">
      <c r="A70" s="35"/>
      <c r="B70" s="35"/>
      <c r="C70" s="52"/>
      <c r="D70" s="45" t="s">
        <v>58</v>
      </c>
      <c r="E70" s="46"/>
      <c r="F70" s="160">
        <v>0</v>
      </c>
      <c r="G70" s="160">
        <v>0</v>
      </c>
      <c r="H70" s="176">
        <f t="shared" si="1"/>
        <v>0</v>
      </c>
      <c r="I70" s="162">
        <v>0</v>
      </c>
      <c r="J70" s="160">
        <v>1083952</v>
      </c>
      <c r="K70" s="160">
        <v>1691843</v>
      </c>
      <c r="L70" s="160">
        <v>1715656</v>
      </c>
      <c r="M70" s="160">
        <v>1563877</v>
      </c>
      <c r="N70" s="160">
        <v>679333</v>
      </c>
      <c r="O70" s="176">
        <f t="shared" si="3"/>
        <v>6734661</v>
      </c>
      <c r="P70" s="177">
        <f t="shared" si="4"/>
        <v>6734661</v>
      </c>
    </row>
    <row r="71" spans="1:16" ht="30" customHeight="1">
      <c r="A71" s="35"/>
      <c r="B71" s="35"/>
      <c r="C71" s="36"/>
      <c r="D71" s="45" t="s">
        <v>59</v>
      </c>
      <c r="E71" s="46"/>
      <c r="F71" s="158">
        <v>0</v>
      </c>
      <c r="G71" s="158">
        <v>0</v>
      </c>
      <c r="H71" s="168">
        <f t="shared" si="1"/>
        <v>0</v>
      </c>
      <c r="I71" s="162">
        <v>0</v>
      </c>
      <c r="J71" s="158">
        <v>12751</v>
      </c>
      <c r="K71" s="158">
        <v>0</v>
      </c>
      <c r="L71" s="158">
        <v>0</v>
      </c>
      <c r="M71" s="158">
        <v>0</v>
      </c>
      <c r="N71" s="158">
        <v>0</v>
      </c>
      <c r="O71" s="169">
        <f t="shared" si="3"/>
        <v>12751</v>
      </c>
      <c r="P71" s="171">
        <f t="shared" si="4"/>
        <v>12751</v>
      </c>
    </row>
    <row r="72" spans="1:16" ht="30" customHeight="1">
      <c r="A72" s="35"/>
      <c r="B72" s="35"/>
      <c r="C72" s="36"/>
      <c r="D72" s="45" t="s">
        <v>74</v>
      </c>
      <c r="E72" s="46"/>
      <c r="F72" s="158">
        <v>0</v>
      </c>
      <c r="G72" s="158">
        <v>0</v>
      </c>
      <c r="H72" s="168">
        <f t="shared" si="1"/>
        <v>0</v>
      </c>
      <c r="I72" s="162">
        <v>0</v>
      </c>
      <c r="J72" s="158">
        <v>5176658</v>
      </c>
      <c r="K72" s="158">
        <v>3930319</v>
      </c>
      <c r="L72" s="158">
        <v>2738179</v>
      </c>
      <c r="M72" s="158">
        <v>1515628</v>
      </c>
      <c r="N72" s="158">
        <v>1025239</v>
      </c>
      <c r="O72" s="169">
        <f t="shared" si="3"/>
        <v>14386023</v>
      </c>
      <c r="P72" s="171">
        <f t="shared" si="4"/>
        <v>14386023</v>
      </c>
    </row>
    <row r="73" spans="1:16" ht="30" customHeight="1">
      <c r="A73" s="35"/>
      <c r="B73" s="35"/>
      <c r="C73" s="36"/>
      <c r="D73" s="45" t="s">
        <v>60</v>
      </c>
      <c r="E73" s="46"/>
      <c r="F73" s="158">
        <v>4182</v>
      </c>
      <c r="G73" s="158">
        <v>0</v>
      </c>
      <c r="H73" s="168">
        <f t="shared" si="1"/>
        <v>4182</v>
      </c>
      <c r="I73" s="159">
        <v>0</v>
      </c>
      <c r="J73" s="158">
        <v>456211</v>
      </c>
      <c r="K73" s="158">
        <v>278321</v>
      </c>
      <c r="L73" s="158">
        <v>712839</v>
      </c>
      <c r="M73" s="158">
        <v>588994</v>
      </c>
      <c r="N73" s="158">
        <v>336222</v>
      </c>
      <c r="O73" s="169">
        <f t="shared" si="3"/>
        <v>2372587</v>
      </c>
      <c r="P73" s="171">
        <f t="shared" si="4"/>
        <v>2376769</v>
      </c>
    </row>
    <row r="74" spans="1:16" ht="30" customHeight="1">
      <c r="A74" s="35"/>
      <c r="B74" s="35"/>
      <c r="C74" s="36"/>
      <c r="D74" s="45" t="s">
        <v>61</v>
      </c>
      <c r="E74" s="46"/>
      <c r="F74" s="158">
        <v>71500</v>
      </c>
      <c r="G74" s="158">
        <v>136952</v>
      </c>
      <c r="H74" s="168">
        <f t="shared" si="1"/>
        <v>208452</v>
      </c>
      <c r="I74" s="159">
        <v>0</v>
      </c>
      <c r="J74" s="158">
        <v>1160940</v>
      </c>
      <c r="K74" s="158">
        <v>1257758</v>
      </c>
      <c r="L74" s="158">
        <v>817986</v>
      </c>
      <c r="M74" s="158">
        <v>1127047</v>
      </c>
      <c r="N74" s="158">
        <v>295688</v>
      </c>
      <c r="O74" s="169">
        <f t="shared" si="3"/>
        <v>4659419</v>
      </c>
      <c r="P74" s="171">
        <f t="shared" si="4"/>
        <v>4867871</v>
      </c>
    </row>
    <row r="75" spans="1:16" ht="30" customHeight="1">
      <c r="A75" s="35"/>
      <c r="B75" s="35"/>
      <c r="C75" s="36"/>
      <c r="D75" s="45" t="s">
        <v>62</v>
      </c>
      <c r="E75" s="46"/>
      <c r="F75" s="158">
        <v>0</v>
      </c>
      <c r="G75" s="158">
        <v>0</v>
      </c>
      <c r="H75" s="168">
        <f aca="true" t="shared" si="16" ref="H75:H84">SUM(F75:G75)</f>
        <v>0</v>
      </c>
      <c r="I75" s="162">
        <v>0</v>
      </c>
      <c r="J75" s="158">
        <v>2028017</v>
      </c>
      <c r="K75" s="158">
        <v>2638291</v>
      </c>
      <c r="L75" s="158">
        <v>3210518</v>
      </c>
      <c r="M75" s="158">
        <v>1758026</v>
      </c>
      <c r="N75" s="158">
        <v>973875</v>
      </c>
      <c r="O75" s="169">
        <f aca="true" t="shared" si="17" ref="O75:O84">SUM(I75:N75)</f>
        <v>10608727</v>
      </c>
      <c r="P75" s="171">
        <f aca="true" t="shared" si="18" ref="P75:P84">SUM(O75,H75)</f>
        <v>10608727</v>
      </c>
    </row>
    <row r="76" spans="1:16" ht="30" customHeight="1">
      <c r="A76" s="35"/>
      <c r="B76" s="35"/>
      <c r="C76" s="36"/>
      <c r="D76" s="45" t="s">
        <v>63</v>
      </c>
      <c r="E76" s="46"/>
      <c r="F76" s="158">
        <v>0</v>
      </c>
      <c r="G76" s="158">
        <v>0</v>
      </c>
      <c r="H76" s="168">
        <f t="shared" si="16"/>
        <v>0</v>
      </c>
      <c r="I76" s="162">
        <v>0</v>
      </c>
      <c r="J76" s="158">
        <v>0</v>
      </c>
      <c r="K76" s="158">
        <v>0</v>
      </c>
      <c r="L76" s="158">
        <v>0</v>
      </c>
      <c r="M76" s="158">
        <v>0</v>
      </c>
      <c r="N76" s="158">
        <v>0</v>
      </c>
      <c r="O76" s="169">
        <f t="shared" si="17"/>
        <v>0</v>
      </c>
      <c r="P76" s="171">
        <f t="shared" si="18"/>
        <v>0</v>
      </c>
    </row>
    <row r="77" spans="1:16" ht="30" customHeight="1">
      <c r="A77" s="35"/>
      <c r="B77" s="35"/>
      <c r="C77" s="36"/>
      <c r="D77" s="150" t="s">
        <v>64</v>
      </c>
      <c r="E77" s="151"/>
      <c r="F77" s="158">
        <v>0</v>
      </c>
      <c r="G77" s="158">
        <v>0</v>
      </c>
      <c r="H77" s="169">
        <f t="shared" si="16"/>
        <v>0</v>
      </c>
      <c r="I77" s="162">
        <v>0</v>
      </c>
      <c r="J77" s="158">
        <v>22288</v>
      </c>
      <c r="K77" s="158">
        <v>101465</v>
      </c>
      <c r="L77" s="158">
        <v>2370117</v>
      </c>
      <c r="M77" s="158">
        <v>6829047</v>
      </c>
      <c r="N77" s="158">
        <v>6548469</v>
      </c>
      <c r="O77" s="169">
        <f t="shared" si="17"/>
        <v>15871386</v>
      </c>
      <c r="P77" s="171">
        <f t="shared" si="18"/>
        <v>15871386</v>
      </c>
    </row>
    <row r="78" spans="1:16" ht="30" customHeight="1" thickBot="1">
      <c r="A78" s="35"/>
      <c r="B78" s="35"/>
      <c r="C78" s="47"/>
      <c r="D78" s="152" t="s">
        <v>65</v>
      </c>
      <c r="E78" s="153"/>
      <c r="F78" s="161">
        <v>0</v>
      </c>
      <c r="G78" s="161">
        <v>0</v>
      </c>
      <c r="H78" s="178">
        <f t="shared" si="16"/>
        <v>0</v>
      </c>
      <c r="I78" s="163">
        <v>0</v>
      </c>
      <c r="J78" s="161">
        <v>0</v>
      </c>
      <c r="K78" s="161">
        <v>0</v>
      </c>
      <c r="L78" s="161">
        <v>0</v>
      </c>
      <c r="M78" s="161">
        <v>0</v>
      </c>
      <c r="N78" s="161">
        <v>0</v>
      </c>
      <c r="O78" s="178">
        <f t="shared" si="17"/>
        <v>0</v>
      </c>
      <c r="P78" s="179">
        <f t="shared" si="18"/>
        <v>0</v>
      </c>
    </row>
    <row r="79" spans="1:16" ht="30" customHeight="1">
      <c r="A79" s="35"/>
      <c r="B79" s="35"/>
      <c r="C79" s="34" t="s">
        <v>66</v>
      </c>
      <c r="D79" s="50"/>
      <c r="E79" s="51"/>
      <c r="F79" s="164">
        <f>SUM(F80:F83)</f>
        <v>0</v>
      </c>
      <c r="G79" s="164">
        <f>SUM(G80:G83)</f>
        <v>0</v>
      </c>
      <c r="H79" s="165">
        <f t="shared" si="16"/>
        <v>0</v>
      </c>
      <c r="I79" s="93">
        <v>0</v>
      </c>
      <c r="J79" s="164">
        <f>SUM(J80:J83)</f>
        <v>4310224</v>
      </c>
      <c r="K79" s="164">
        <f>SUM(K80:K83)</f>
        <v>5465295</v>
      </c>
      <c r="L79" s="164">
        <f>SUM(L80:L83)</f>
        <v>12290353</v>
      </c>
      <c r="M79" s="164">
        <f>SUM(M80:M83)</f>
        <v>27864983</v>
      </c>
      <c r="N79" s="164">
        <f>SUM(N80:N83)</f>
        <v>19019671</v>
      </c>
      <c r="O79" s="165">
        <f t="shared" si="17"/>
        <v>68950526</v>
      </c>
      <c r="P79" s="167">
        <f t="shared" si="18"/>
        <v>68950526</v>
      </c>
    </row>
    <row r="80" spans="1:16" ht="30" customHeight="1">
      <c r="A80" s="35"/>
      <c r="B80" s="35"/>
      <c r="C80" s="36"/>
      <c r="D80" s="45" t="s">
        <v>67</v>
      </c>
      <c r="E80" s="46"/>
      <c r="F80" s="158">
        <v>0</v>
      </c>
      <c r="G80" s="158">
        <v>0</v>
      </c>
      <c r="H80" s="169">
        <f t="shared" si="16"/>
        <v>0</v>
      </c>
      <c r="I80" s="162">
        <v>0</v>
      </c>
      <c r="J80" s="158">
        <v>151273</v>
      </c>
      <c r="K80" s="158">
        <v>220871</v>
      </c>
      <c r="L80" s="158">
        <v>5367831</v>
      </c>
      <c r="M80" s="158">
        <v>14226757</v>
      </c>
      <c r="N80" s="158">
        <v>10613548</v>
      </c>
      <c r="O80" s="39">
        <f t="shared" si="17"/>
        <v>30580280</v>
      </c>
      <c r="P80" s="171">
        <f t="shared" si="18"/>
        <v>30580280</v>
      </c>
    </row>
    <row r="81" spans="1:16" ht="30" customHeight="1">
      <c r="A81" s="35"/>
      <c r="B81" s="35"/>
      <c r="C81" s="36"/>
      <c r="D81" s="45" t="s">
        <v>68</v>
      </c>
      <c r="E81" s="46"/>
      <c r="F81" s="158">
        <v>0</v>
      </c>
      <c r="G81" s="158">
        <v>0</v>
      </c>
      <c r="H81" s="169">
        <f t="shared" si="16"/>
        <v>0</v>
      </c>
      <c r="I81" s="162">
        <v>0</v>
      </c>
      <c r="J81" s="158">
        <v>3930824</v>
      </c>
      <c r="K81" s="158">
        <v>4640417</v>
      </c>
      <c r="L81" s="158">
        <v>5213678</v>
      </c>
      <c r="M81" s="158">
        <v>5770485</v>
      </c>
      <c r="N81" s="158">
        <v>3831020</v>
      </c>
      <c r="O81" s="39">
        <f t="shared" si="17"/>
        <v>23386424</v>
      </c>
      <c r="P81" s="171">
        <f t="shared" si="18"/>
        <v>23386424</v>
      </c>
    </row>
    <row r="82" spans="1:16" ht="30" customHeight="1">
      <c r="A82" s="35"/>
      <c r="B82" s="35"/>
      <c r="C82" s="36"/>
      <c r="D82" s="45" t="s">
        <v>69</v>
      </c>
      <c r="E82" s="46"/>
      <c r="F82" s="158">
        <v>0</v>
      </c>
      <c r="G82" s="158">
        <v>0</v>
      </c>
      <c r="H82" s="169">
        <f t="shared" si="16"/>
        <v>0</v>
      </c>
      <c r="I82" s="162">
        <v>0</v>
      </c>
      <c r="J82" s="158">
        <v>49455</v>
      </c>
      <c r="K82" s="158">
        <v>265227</v>
      </c>
      <c r="L82" s="158">
        <v>951874</v>
      </c>
      <c r="M82" s="158">
        <v>4282496</v>
      </c>
      <c r="N82" s="158">
        <v>2337845</v>
      </c>
      <c r="O82" s="39">
        <f t="shared" si="17"/>
        <v>7886897</v>
      </c>
      <c r="P82" s="171">
        <f t="shared" si="18"/>
        <v>7886897</v>
      </c>
    </row>
    <row r="83" spans="1:16" ht="30" customHeight="1" thickBot="1">
      <c r="A83" s="35"/>
      <c r="B83" s="35"/>
      <c r="C83" s="47"/>
      <c r="D83" s="48" t="s">
        <v>78</v>
      </c>
      <c r="E83" s="49"/>
      <c r="F83" s="172">
        <v>0</v>
      </c>
      <c r="G83" s="172">
        <v>0</v>
      </c>
      <c r="H83" s="173">
        <f t="shared" si="16"/>
        <v>0</v>
      </c>
      <c r="I83" s="180">
        <v>0</v>
      </c>
      <c r="J83" s="172">
        <v>178672</v>
      </c>
      <c r="K83" s="172">
        <v>338780</v>
      </c>
      <c r="L83" s="172">
        <v>756970</v>
      </c>
      <c r="M83" s="172">
        <v>3585245</v>
      </c>
      <c r="N83" s="172">
        <v>2237258</v>
      </c>
      <c r="O83" s="187">
        <f t="shared" si="17"/>
        <v>7096925</v>
      </c>
      <c r="P83" s="175">
        <f t="shared" si="18"/>
        <v>7096925</v>
      </c>
    </row>
    <row r="84" spans="1:16" ht="30" customHeight="1" thickBot="1">
      <c r="A84" s="35"/>
      <c r="B84" s="35"/>
      <c r="C84" s="154" t="s">
        <v>70</v>
      </c>
      <c r="D84" s="155"/>
      <c r="E84" s="155"/>
      <c r="F84" s="181">
        <f>SUM(F48,F69,F79)</f>
        <v>1936796</v>
      </c>
      <c r="G84" s="181">
        <f>SUM(G48,G69,G79)</f>
        <v>3655340</v>
      </c>
      <c r="H84" s="182">
        <f t="shared" si="16"/>
        <v>5592136</v>
      </c>
      <c r="I84" s="183">
        <f aca="true" t="shared" si="19" ref="I84:N84">SUM(I48,I69,I79)</f>
        <v>0</v>
      </c>
      <c r="J84" s="181">
        <f t="shared" si="19"/>
        <v>40676415</v>
      </c>
      <c r="K84" s="181">
        <f t="shared" si="19"/>
        <v>36710893</v>
      </c>
      <c r="L84" s="181">
        <f t="shared" si="19"/>
        <v>40322677</v>
      </c>
      <c r="M84" s="181">
        <f t="shared" si="19"/>
        <v>56539108</v>
      </c>
      <c r="N84" s="181">
        <f t="shared" si="19"/>
        <v>37045757</v>
      </c>
      <c r="O84" s="182">
        <f t="shared" si="17"/>
        <v>211294850</v>
      </c>
      <c r="P84" s="184">
        <f t="shared" si="18"/>
        <v>216886986</v>
      </c>
    </row>
    <row r="85" spans="3:5" ht="12.75" thickTop="1">
      <c r="C85" s="35"/>
      <c r="D85" s="35"/>
      <c r="E85" s="35"/>
    </row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zoomScale="60" zoomScaleNormal="60" zoomScalePageLayoutView="0" workbookViewId="0" topLeftCell="A1">
      <selection activeCell="B1" sqref="B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35" customWidth="1"/>
    <col min="17" max="17" width="4.25390625" style="35" customWidth="1"/>
    <col min="18" max="16384" width="0" style="35" hidden="1" customWidth="1"/>
  </cols>
  <sheetData>
    <row r="1" spans="1:15" ht="39.75" customHeight="1">
      <c r="A1" s="35"/>
      <c r="B1" s="35"/>
      <c r="C1" s="35"/>
      <c r="D1" s="54"/>
      <c r="E1" s="55"/>
      <c r="G1" s="139" t="s">
        <v>21</v>
      </c>
      <c r="H1" s="139"/>
      <c r="I1" s="139"/>
      <c r="J1" s="139"/>
      <c r="K1" s="139"/>
      <c r="L1" s="139"/>
      <c r="M1" s="139"/>
      <c r="N1" s="84"/>
      <c r="O1" s="56"/>
    </row>
    <row r="2" spans="1:16" ht="30" customHeight="1">
      <c r="A2" s="35"/>
      <c r="B2" s="35"/>
      <c r="C2" s="35"/>
      <c r="D2" s="35"/>
      <c r="E2" s="57"/>
      <c r="G2" s="128" t="s">
        <v>93</v>
      </c>
      <c r="H2" s="128"/>
      <c r="I2" s="128"/>
      <c r="J2" s="128"/>
      <c r="K2" s="128"/>
      <c r="L2" s="128"/>
      <c r="M2" s="128"/>
      <c r="N2" s="85"/>
      <c r="O2" s="121">
        <v>41086</v>
      </c>
      <c r="P2" s="121"/>
    </row>
    <row r="3" spans="1:17" ht="24.75" customHeight="1">
      <c r="A3" s="35"/>
      <c r="B3" s="35"/>
      <c r="C3" s="35"/>
      <c r="D3" s="35"/>
      <c r="E3" s="88"/>
      <c r="F3" s="86"/>
      <c r="N3" s="87"/>
      <c r="O3" s="121"/>
      <c r="P3" s="121"/>
      <c r="Q3" s="60"/>
    </row>
    <row r="4" spans="1:17" ht="24.75" customHeight="1">
      <c r="A4" s="35"/>
      <c r="B4" s="35"/>
      <c r="C4" s="98"/>
      <c r="D4" s="35"/>
      <c r="E4" s="35"/>
      <c r="N4" s="88"/>
      <c r="O4" s="121" t="s">
        <v>31</v>
      </c>
      <c r="P4" s="121"/>
      <c r="Q4" s="60"/>
    </row>
    <row r="5" spans="1:17" ht="27" customHeight="1">
      <c r="A5" s="35"/>
      <c r="B5" s="35"/>
      <c r="C5" s="98" t="s">
        <v>27</v>
      </c>
      <c r="D5" s="35"/>
      <c r="E5" s="62"/>
      <c r="F5" s="89"/>
      <c r="N5" s="90"/>
      <c r="O5" s="90"/>
      <c r="P5" s="79" t="s">
        <v>79</v>
      </c>
      <c r="Q5" s="60"/>
    </row>
    <row r="6" spans="1:17" ht="9" customHeight="1" thickBot="1">
      <c r="A6" s="35"/>
      <c r="B6" s="35"/>
      <c r="C6" s="99"/>
      <c r="D6" s="99"/>
      <c r="E6" s="99"/>
      <c r="F6" s="91"/>
      <c r="L6" s="65"/>
      <c r="M6" s="65"/>
      <c r="N6" s="92"/>
      <c r="O6" s="92"/>
      <c r="P6" s="92"/>
      <c r="Q6" s="65"/>
    </row>
    <row r="7" spans="1:17" ht="30" customHeight="1" thickBot="1" thickTop="1">
      <c r="A7" s="35"/>
      <c r="B7" s="35"/>
      <c r="C7" s="140" t="s">
        <v>32</v>
      </c>
      <c r="D7" s="141"/>
      <c r="E7" s="141"/>
      <c r="F7" s="144" t="s">
        <v>33</v>
      </c>
      <c r="G7" s="145"/>
      <c r="H7" s="145"/>
      <c r="I7" s="146" t="s">
        <v>34</v>
      </c>
      <c r="J7" s="146"/>
      <c r="K7" s="146"/>
      <c r="L7" s="146"/>
      <c r="M7" s="146"/>
      <c r="N7" s="146"/>
      <c r="O7" s="147"/>
      <c r="P7" s="148" t="s">
        <v>6</v>
      </c>
      <c r="Q7" s="9"/>
    </row>
    <row r="8" spans="1:17" ht="42" customHeight="1" thickBot="1">
      <c r="A8" s="35"/>
      <c r="B8" s="35"/>
      <c r="C8" s="142"/>
      <c r="D8" s="143"/>
      <c r="E8" s="143"/>
      <c r="F8" s="23" t="s">
        <v>7</v>
      </c>
      <c r="G8" s="23" t="s">
        <v>8</v>
      </c>
      <c r="H8" s="24" t="s">
        <v>9</v>
      </c>
      <c r="I8" s="25" t="s">
        <v>35</v>
      </c>
      <c r="J8" s="26" t="s">
        <v>1</v>
      </c>
      <c r="K8" s="26" t="s">
        <v>2</v>
      </c>
      <c r="L8" s="26" t="s">
        <v>3</v>
      </c>
      <c r="M8" s="26" t="s">
        <v>4</v>
      </c>
      <c r="N8" s="26" t="s">
        <v>5</v>
      </c>
      <c r="O8" s="27" t="s">
        <v>9</v>
      </c>
      <c r="P8" s="149"/>
      <c r="Q8" s="9"/>
    </row>
    <row r="9" spans="1:17" ht="30" customHeight="1" thickBot="1">
      <c r="A9" s="35"/>
      <c r="B9" s="35"/>
      <c r="C9" s="95" t="s">
        <v>72</v>
      </c>
      <c r="D9" s="28"/>
      <c r="E9" s="28"/>
      <c r="F9" s="29"/>
      <c r="G9" s="29"/>
      <c r="H9" s="29"/>
      <c r="I9" s="29"/>
      <c r="J9" s="29"/>
      <c r="K9" s="29"/>
      <c r="L9" s="29"/>
      <c r="M9" s="29"/>
      <c r="N9" s="29"/>
      <c r="O9" s="29"/>
      <c r="P9" s="30"/>
      <c r="Q9" s="9"/>
    </row>
    <row r="10" spans="1:17" ht="30" customHeight="1">
      <c r="A10" s="35"/>
      <c r="B10" s="35"/>
      <c r="C10" s="34" t="s">
        <v>37</v>
      </c>
      <c r="D10" s="31"/>
      <c r="E10" s="32"/>
      <c r="F10" s="164">
        <f>SUM(F11,F17,F20,F25,F29,F30)</f>
        <v>22720254</v>
      </c>
      <c r="G10" s="164">
        <f>SUM(G11,G17,G20,G25,G29,G30)</f>
        <v>38388903</v>
      </c>
      <c r="H10" s="165">
        <f>SUM(F10:G10)</f>
        <v>61109157</v>
      </c>
      <c r="I10" s="166">
        <f aca="true" t="shared" si="0" ref="I10:N10">SUM(I11,I17,I20,I25,I29,I30)</f>
        <v>0</v>
      </c>
      <c r="J10" s="164">
        <f t="shared" si="0"/>
        <v>267666381</v>
      </c>
      <c r="K10" s="164">
        <f t="shared" si="0"/>
        <v>215688541</v>
      </c>
      <c r="L10" s="164">
        <f t="shared" si="0"/>
        <v>166076193</v>
      </c>
      <c r="M10" s="164">
        <f t="shared" si="0"/>
        <v>154302097</v>
      </c>
      <c r="N10" s="164">
        <f t="shared" si="0"/>
        <v>82547516</v>
      </c>
      <c r="O10" s="165">
        <f>SUM(I10:N10)</f>
        <v>886280728</v>
      </c>
      <c r="P10" s="167">
        <f>SUM(O10,H10)</f>
        <v>947389885</v>
      </c>
      <c r="Q10" s="9"/>
    </row>
    <row r="11" spans="1:16" ht="30" customHeight="1">
      <c r="A11" s="35"/>
      <c r="B11" s="35"/>
      <c r="C11" s="36"/>
      <c r="D11" s="37" t="s">
        <v>38</v>
      </c>
      <c r="E11" s="38"/>
      <c r="F11" s="168">
        <f>SUM(F12:F16)</f>
        <v>2402150</v>
      </c>
      <c r="G11" s="168">
        <f>SUM(G12:G16)</f>
        <v>5811008</v>
      </c>
      <c r="H11" s="169">
        <f aca="true" t="shared" si="1" ref="H11:H74">SUM(F11:G11)</f>
        <v>8213158</v>
      </c>
      <c r="I11" s="170">
        <f aca="true" t="shared" si="2" ref="I11:N11">SUM(I12:I16)</f>
        <v>0</v>
      </c>
      <c r="J11" s="168">
        <f t="shared" si="2"/>
        <v>50497659</v>
      </c>
      <c r="K11" s="168">
        <f t="shared" si="2"/>
        <v>39522080</v>
      </c>
      <c r="L11" s="168">
        <f t="shared" si="2"/>
        <v>27716572</v>
      </c>
      <c r="M11" s="168">
        <f t="shared" si="2"/>
        <v>32328251</v>
      </c>
      <c r="N11" s="168">
        <f t="shared" si="2"/>
        <v>23727882</v>
      </c>
      <c r="O11" s="169">
        <f aca="true" t="shared" si="3" ref="O11:O74">SUM(I11:N11)</f>
        <v>173792444</v>
      </c>
      <c r="P11" s="171">
        <f aca="true" t="shared" si="4" ref="P11:P74">SUM(O11,H11)</f>
        <v>182005602</v>
      </c>
    </row>
    <row r="12" spans="1:16" ht="30" customHeight="1">
      <c r="A12" s="35"/>
      <c r="B12" s="35"/>
      <c r="C12" s="36"/>
      <c r="D12" s="37"/>
      <c r="E12" s="40" t="s">
        <v>39</v>
      </c>
      <c r="F12" s="158">
        <v>0</v>
      </c>
      <c r="G12" s="158">
        <v>0</v>
      </c>
      <c r="H12" s="169">
        <f t="shared" si="1"/>
        <v>0</v>
      </c>
      <c r="I12" s="159">
        <v>0</v>
      </c>
      <c r="J12" s="158">
        <v>30663985</v>
      </c>
      <c r="K12" s="158">
        <v>24819197</v>
      </c>
      <c r="L12" s="158">
        <v>18078361</v>
      </c>
      <c r="M12" s="158">
        <v>18083495</v>
      </c>
      <c r="N12" s="158">
        <v>13699236</v>
      </c>
      <c r="O12" s="169">
        <f t="shared" si="3"/>
        <v>105344274</v>
      </c>
      <c r="P12" s="171">
        <f t="shared" si="4"/>
        <v>105344274</v>
      </c>
    </row>
    <row r="13" spans="1:16" ht="30" customHeight="1">
      <c r="A13" s="35"/>
      <c r="B13" s="35"/>
      <c r="C13" s="36"/>
      <c r="D13" s="37"/>
      <c r="E13" s="40" t="s">
        <v>40</v>
      </c>
      <c r="F13" s="158">
        <v>0</v>
      </c>
      <c r="G13" s="158">
        <v>0</v>
      </c>
      <c r="H13" s="169">
        <f t="shared" si="1"/>
        <v>0</v>
      </c>
      <c r="I13" s="159">
        <v>0</v>
      </c>
      <c r="J13" s="158">
        <v>52100</v>
      </c>
      <c r="K13" s="158">
        <v>119585</v>
      </c>
      <c r="L13" s="158">
        <v>359301</v>
      </c>
      <c r="M13" s="158">
        <v>3039224</v>
      </c>
      <c r="N13" s="158">
        <v>2685234</v>
      </c>
      <c r="O13" s="169">
        <f t="shared" si="3"/>
        <v>6255444</v>
      </c>
      <c r="P13" s="171">
        <f t="shared" si="4"/>
        <v>6255444</v>
      </c>
    </row>
    <row r="14" spans="1:16" ht="30" customHeight="1">
      <c r="A14" s="35"/>
      <c r="B14" s="35"/>
      <c r="C14" s="36"/>
      <c r="D14" s="37"/>
      <c r="E14" s="40" t="s">
        <v>41</v>
      </c>
      <c r="F14" s="158">
        <v>1022890</v>
      </c>
      <c r="G14" s="158">
        <v>2618517</v>
      </c>
      <c r="H14" s="169">
        <f t="shared" si="1"/>
        <v>3641407</v>
      </c>
      <c r="I14" s="159">
        <v>0</v>
      </c>
      <c r="J14" s="158">
        <v>8930764</v>
      </c>
      <c r="K14" s="158">
        <v>6488808</v>
      </c>
      <c r="L14" s="158">
        <v>3430540</v>
      </c>
      <c r="M14" s="158">
        <v>5585362</v>
      </c>
      <c r="N14" s="158">
        <v>4426736</v>
      </c>
      <c r="O14" s="169">
        <f t="shared" si="3"/>
        <v>28862210</v>
      </c>
      <c r="P14" s="171">
        <f t="shared" si="4"/>
        <v>32503617</v>
      </c>
    </row>
    <row r="15" spans="1:16" ht="30" customHeight="1">
      <c r="A15" s="35"/>
      <c r="B15" s="35"/>
      <c r="C15" s="36"/>
      <c r="D15" s="37"/>
      <c r="E15" s="40" t="s">
        <v>42</v>
      </c>
      <c r="F15" s="158">
        <v>898310</v>
      </c>
      <c r="G15" s="158">
        <v>2471401</v>
      </c>
      <c r="H15" s="169">
        <f t="shared" si="1"/>
        <v>3369711</v>
      </c>
      <c r="I15" s="159">
        <v>0</v>
      </c>
      <c r="J15" s="158">
        <v>6229640</v>
      </c>
      <c r="K15" s="158">
        <v>4487850</v>
      </c>
      <c r="L15" s="158">
        <v>3317560</v>
      </c>
      <c r="M15" s="158">
        <v>3198540</v>
      </c>
      <c r="N15" s="158">
        <v>1432096</v>
      </c>
      <c r="O15" s="169">
        <f t="shared" si="3"/>
        <v>18665686</v>
      </c>
      <c r="P15" s="171">
        <f t="shared" si="4"/>
        <v>22035397</v>
      </c>
    </row>
    <row r="16" spans="1:16" ht="30" customHeight="1">
      <c r="A16" s="35"/>
      <c r="B16" s="35"/>
      <c r="C16" s="36"/>
      <c r="D16" s="37"/>
      <c r="E16" s="40" t="s">
        <v>43</v>
      </c>
      <c r="F16" s="158">
        <v>480950</v>
      </c>
      <c r="G16" s="158">
        <v>721090</v>
      </c>
      <c r="H16" s="169">
        <f t="shared" si="1"/>
        <v>1202040</v>
      </c>
      <c r="I16" s="159">
        <v>0</v>
      </c>
      <c r="J16" s="158">
        <v>4621170</v>
      </c>
      <c r="K16" s="158">
        <v>3606640</v>
      </c>
      <c r="L16" s="158">
        <v>2530810</v>
      </c>
      <c r="M16" s="158">
        <v>2421630</v>
      </c>
      <c r="N16" s="158">
        <v>1484580</v>
      </c>
      <c r="O16" s="169">
        <f t="shared" si="3"/>
        <v>14664830</v>
      </c>
      <c r="P16" s="171">
        <f t="shared" si="4"/>
        <v>15866870</v>
      </c>
    </row>
    <row r="17" spans="1:16" ht="30" customHeight="1">
      <c r="A17" s="35"/>
      <c r="B17" s="35"/>
      <c r="C17" s="36"/>
      <c r="D17" s="41" t="s">
        <v>44</v>
      </c>
      <c r="E17" s="42"/>
      <c r="F17" s="168">
        <f>SUM(F18:F19)</f>
        <v>7150970</v>
      </c>
      <c r="G17" s="168">
        <f>SUM(G18:G19)</f>
        <v>15491799</v>
      </c>
      <c r="H17" s="169">
        <f t="shared" si="1"/>
        <v>22642769</v>
      </c>
      <c r="I17" s="170">
        <f aca="true" t="shared" si="5" ref="I17:N17">SUM(I18:I19)</f>
        <v>0</v>
      </c>
      <c r="J17" s="168">
        <f t="shared" si="5"/>
        <v>137207528</v>
      </c>
      <c r="K17" s="168">
        <f t="shared" si="5"/>
        <v>110962501</v>
      </c>
      <c r="L17" s="168">
        <f t="shared" si="5"/>
        <v>69555770</v>
      </c>
      <c r="M17" s="168">
        <f t="shared" si="5"/>
        <v>54954991</v>
      </c>
      <c r="N17" s="168">
        <f t="shared" si="5"/>
        <v>31445992</v>
      </c>
      <c r="O17" s="169">
        <f t="shared" si="3"/>
        <v>404126782</v>
      </c>
      <c r="P17" s="171">
        <f t="shared" si="4"/>
        <v>426769551</v>
      </c>
    </row>
    <row r="18" spans="1:16" ht="30" customHeight="1">
      <c r="A18" s="35"/>
      <c r="B18" s="35"/>
      <c r="C18" s="36"/>
      <c r="D18" s="37"/>
      <c r="E18" s="40" t="s">
        <v>45</v>
      </c>
      <c r="F18" s="158">
        <v>0</v>
      </c>
      <c r="G18" s="158">
        <v>0</v>
      </c>
      <c r="H18" s="169">
        <f t="shared" si="1"/>
        <v>0</v>
      </c>
      <c r="I18" s="159">
        <v>0</v>
      </c>
      <c r="J18" s="158">
        <v>104102093</v>
      </c>
      <c r="K18" s="158">
        <v>82455542</v>
      </c>
      <c r="L18" s="158">
        <v>54188708</v>
      </c>
      <c r="M18" s="158">
        <v>46688828</v>
      </c>
      <c r="N18" s="158">
        <v>28316392</v>
      </c>
      <c r="O18" s="169">
        <f t="shared" si="3"/>
        <v>315751563</v>
      </c>
      <c r="P18" s="171">
        <f t="shared" si="4"/>
        <v>315751563</v>
      </c>
    </row>
    <row r="19" spans="1:16" ht="30" customHeight="1">
      <c r="A19" s="35"/>
      <c r="B19" s="35"/>
      <c r="C19" s="36"/>
      <c r="D19" s="37"/>
      <c r="E19" s="40" t="s">
        <v>46</v>
      </c>
      <c r="F19" s="158">
        <v>7150970</v>
      </c>
      <c r="G19" s="158">
        <v>15491799</v>
      </c>
      <c r="H19" s="169">
        <f t="shared" si="1"/>
        <v>22642769</v>
      </c>
      <c r="I19" s="159">
        <v>0</v>
      </c>
      <c r="J19" s="158">
        <v>33105435</v>
      </c>
      <c r="K19" s="158">
        <v>28506959</v>
      </c>
      <c r="L19" s="158">
        <v>15367062</v>
      </c>
      <c r="M19" s="158">
        <v>8266163</v>
      </c>
      <c r="N19" s="158">
        <v>3129600</v>
      </c>
      <c r="O19" s="169">
        <f t="shared" si="3"/>
        <v>88375219</v>
      </c>
      <c r="P19" s="171">
        <f t="shared" si="4"/>
        <v>111017988</v>
      </c>
    </row>
    <row r="20" spans="1:16" ht="30" customHeight="1">
      <c r="A20" s="35"/>
      <c r="B20" s="35"/>
      <c r="C20" s="36"/>
      <c r="D20" s="41" t="s">
        <v>47</v>
      </c>
      <c r="E20" s="42"/>
      <c r="F20" s="168">
        <f>SUM(F21:F24)</f>
        <v>142770</v>
      </c>
      <c r="G20" s="168">
        <f>SUM(G21:G24)</f>
        <v>708510</v>
      </c>
      <c r="H20" s="169">
        <f t="shared" si="1"/>
        <v>851280</v>
      </c>
      <c r="I20" s="170">
        <f aca="true" t="shared" si="6" ref="I20:N20">SUM(I21:I24)</f>
        <v>0</v>
      </c>
      <c r="J20" s="168">
        <f t="shared" si="6"/>
        <v>10760483</v>
      </c>
      <c r="K20" s="168">
        <f t="shared" si="6"/>
        <v>9896989</v>
      </c>
      <c r="L20" s="168">
        <f t="shared" si="6"/>
        <v>28222195</v>
      </c>
      <c r="M20" s="168">
        <f t="shared" si="6"/>
        <v>31740242</v>
      </c>
      <c r="N20" s="168">
        <f t="shared" si="6"/>
        <v>10694890</v>
      </c>
      <c r="O20" s="169">
        <f t="shared" si="3"/>
        <v>91314799</v>
      </c>
      <c r="P20" s="171">
        <f t="shared" si="4"/>
        <v>92166079</v>
      </c>
    </row>
    <row r="21" spans="1:16" ht="30" customHeight="1">
      <c r="A21" s="35"/>
      <c r="B21" s="35"/>
      <c r="C21" s="36"/>
      <c r="D21" s="37"/>
      <c r="E21" s="40" t="s">
        <v>48</v>
      </c>
      <c r="F21" s="158">
        <v>56560</v>
      </c>
      <c r="G21" s="158">
        <v>674600</v>
      </c>
      <c r="H21" s="169">
        <f t="shared" si="1"/>
        <v>731160</v>
      </c>
      <c r="I21" s="159">
        <v>0</v>
      </c>
      <c r="J21" s="158">
        <v>9337023</v>
      </c>
      <c r="K21" s="158">
        <v>8849889</v>
      </c>
      <c r="L21" s="158">
        <v>26370450</v>
      </c>
      <c r="M21" s="158">
        <v>30667272</v>
      </c>
      <c r="N21" s="158">
        <v>10389220</v>
      </c>
      <c r="O21" s="169">
        <f t="shared" si="3"/>
        <v>85613854</v>
      </c>
      <c r="P21" s="171">
        <f t="shared" si="4"/>
        <v>86345014</v>
      </c>
    </row>
    <row r="22" spans="1:16" ht="30" customHeight="1">
      <c r="A22" s="35"/>
      <c r="B22" s="35"/>
      <c r="C22" s="36"/>
      <c r="D22" s="37"/>
      <c r="E22" s="43" t="s">
        <v>49</v>
      </c>
      <c r="F22" s="158">
        <v>86210</v>
      </c>
      <c r="G22" s="158">
        <v>33910</v>
      </c>
      <c r="H22" s="169">
        <f t="shared" si="1"/>
        <v>120120</v>
      </c>
      <c r="I22" s="159">
        <v>0</v>
      </c>
      <c r="J22" s="158">
        <v>1423460</v>
      </c>
      <c r="K22" s="158">
        <v>1047100</v>
      </c>
      <c r="L22" s="158">
        <v>1851745</v>
      </c>
      <c r="M22" s="158">
        <v>1072970</v>
      </c>
      <c r="N22" s="158">
        <v>305670</v>
      </c>
      <c r="O22" s="169">
        <f t="shared" si="3"/>
        <v>5700945</v>
      </c>
      <c r="P22" s="171">
        <f t="shared" si="4"/>
        <v>5821065</v>
      </c>
    </row>
    <row r="23" spans="1:16" ht="30" customHeight="1">
      <c r="A23" s="35"/>
      <c r="B23" s="35"/>
      <c r="C23" s="36"/>
      <c r="D23" s="37"/>
      <c r="E23" s="43" t="s">
        <v>50</v>
      </c>
      <c r="F23" s="158">
        <v>0</v>
      </c>
      <c r="G23" s="158">
        <v>0</v>
      </c>
      <c r="H23" s="169">
        <f t="shared" si="1"/>
        <v>0</v>
      </c>
      <c r="I23" s="159">
        <v>0</v>
      </c>
      <c r="J23" s="158">
        <v>0</v>
      </c>
      <c r="K23" s="158">
        <v>0</v>
      </c>
      <c r="L23" s="158">
        <v>0</v>
      </c>
      <c r="M23" s="158">
        <v>0</v>
      </c>
      <c r="N23" s="158">
        <v>0</v>
      </c>
      <c r="O23" s="169">
        <f t="shared" si="3"/>
        <v>0</v>
      </c>
      <c r="P23" s="171">
        <f t="shared" si="4"/>
        <v>0</v>
      </c>
    </row>
    <row r="24" spans="1:16" ht="30" customHeight="1">
      <c r="A24" s="35"/>
      <c r="B24" s="35"/>
      <c r="C24" s="36"/>
      <c r="D24" s="44"/>
      <c r="E24" s="43" t="s">
        <v>77</v>
      </c>
      <c r="F24" s="158">
        <v>0</v>
      </c>
      <c r="G24" s="158">
        <v>0</v>
      </c>
      <c r="H24" s="169">
        <f t="shared" si="1"/>
        <v>0</v>
      </c>
      <c r="I24" s="162">
        <v>0</v>
      </c>
      <c r="J24" s="158">
        <v>0</v>
      </c>
      <c r="K24" s="158">
        <v>0</v>
      </c>
      <c r="L24" s="158">
        <v>0</v>
      </c>
      <c r="M24" s="158">
        <v>0</v>
      </c>
      <c r="N24" s="158">
        <v>0</v>
      </c>
      <c r="O24" s="169">
        <f t="shared" si="3"/>
        <v>0</v>
      </c>
      <c r="P24" s="171">
        <f t="shared" si="4"/>
        <v>0</v>
      </c>
    </row>
    <row r="25" spans="1:16" ht="30" customHeight="1">
      <c r="A25" s="35"/>
      <c r="B25" s="35"/>
      <c r="C25" s="36"/>
      <c r="D25" s="41" t="s">
        <v>51</v>
      </c>
      <c r="E25" s="42"/>
      <c r="F25" s="168">
        <f>SUM(F26:F28)</f>
        <v>7701049</v>
      </c>
      <c r="G25" s="168">
        <f>SUM(G26:G28)</f>
        <v>9601298</v>
      </c>
      <c r="H25" s="169">
        <f t="shared" si="1"/>
        <v>17302347</v>
      </c>
      <c r="I25" s="170">
        <f aca="true" t="shared" si="7" ref="I25:N25">SUM(I26:I28)</f>
        <v>0</v>
      </c>
      <c r="J25" s="168">
        <f>SUM(J26:J28)</f>
        <v>14222821</v>
      </c>
      <c r="K25" s="168">
        <f t="shared" si="7"/>
        <v>20338835</v>
      </c>
      <c r="L25" s="168">
        <f t="shared" si="7"/>
        <v>12893456</v>
      </c>
      <c r="M25" s="168">
        <f t="shared" si="7"/>
        <v>11455730</v>
      </c>
      <c r="N25" s="168">
        <f t="shared" si="7"/>
        <v>6103927</v>
      </c>
      <c r="O25" s="169">
        <f t="shared" si="3"/>
        <v>65014769</v>
      </c>
      <c r="P25" s="171">
        <f t="shared" si="4"/>
        <v>82317116</v>
      </c>
    </row>
    <row r="26" spans="1:16" ht="30" customHeight="1">
      <c r="A26" s="35"/>
      <c r="B26" s="35"/>
      <c r="C26" s="36"/>
      <c r="D26" s="37"/>
      <c r="E26" s="43" t="s">
        <v>52</v>
      </c>
      <c r="F26" s="158">
        <v>3599100</v>
      </c>
      <c r="G26" s="158">
        <v>6422120</v>
      </c>
      <c r="H26" s="169">
        <f t="shared" si="1"/>
        <v>10021220</v>
      </c>
      <c r="I26" s="159">
        <v>0</v>
      </c>
      <c r="J26" s="158">
        <v>10948940</v>
      </c>
      <c r="K26" s="158">
        <v>18225600</v>
      </c>
      <c r="L26" s="158">
        <v>11560560</v>
      </c>
      <c r="M26" s="158">
        <v>10348900</v>
      </c>
      <c r="N26" s="158">
        <v>5411560</v>
      </c>
      <c r="O26" s="169">
        <f t="shared" si="3"/>
        <v>56495560</v>
      </c>
      <c r="P26" s="171">
        <f t="shared" si="4"/>
        <v>66516780</v>
      </c>
    </row>
    <row r="27" spans="1:16" ht="30" customHeight="1">
      <c r="A27" s="35"/>
      <c r="B27" s="35"/>
      <c r="C27" s="36"/>
      <c r="D27" s="37"/>
      <c r="E27" s="43" t="s">
        <v>53</v>
      </c>
      <c r="F27" s="158">
        <v>732012</v>
      </c>
      <c r="G27" s="158">
        <v>893264</v>
      </c>
      <c r="H27" s="169">
        <f t="shared" si="1"/>
        <v>1625276</v>
      </c>
      <c r="I27" s="159">
        <v>0</v>
      </c>
      <c r="J27" s="158">
        <v>1167294</v>
      </c>
      <c r="K27" s="158">
        <v>746918</v>
      </c>
      <c r="L27" s="158">
        <v>511621</v>
      </c>
      <c r="M27" s="158">
        <v>306266</v>
      </c>
      <c r="N27" s="158">
        <v>289968</v>
      </c>
      <c r="O27" s="169">
        <f t="shared" si="3"/>
        <v>3022067</v>
      </c>
      <c r="P27" s="171">
        <f t="shared" si="4"/>
        <v>4647343</v>
      </c>
    </row>
    <row r="28" spans="1:16" ht="30" customHeight="1">
      <c r="A28" s="35"/>
      <c r="B28" s="35"/>
      <c r="C28" s="36"/>
      <c r="D28" s="37"/>
      <c r="E28" s="43" t="s">
        <v>54</v>
      </c>
      <c r="F28" s="158">
        <v>3369937</v>
      </c>
      <c r="G28" s="158">
        <v>2285914</v>
      </c>
      <c r="H28" s="169">
        <f t="shared" si="1"/>
        <v>5655851</v>
      </c>
      <c r="I28" s="159">
        <v>0</v>
      </c>
      <c r="J28" s="158">
        <v>2106587</v>
      </c>
      <c r="K28" s="158">
        <v>1366317</v>
      </c>
      <c r="L28" s="158">
        <v>821275</v>
      </c>
      <c r="M28" s="158">
        <v>800564</v>
      </c>
      <c r="N28" s="158">
        <v>402399</v>
      </c>
      <c r="O28" s="169">
        <f t="shared" si="3"/>
        <v>5497142</v>
      </c>
      <c r="P28" s="171">
        <f t="shared" si="4"/>
        <v>11152993</v>
      </c>
    </row>
    <row r="29" spans="1:16" ht="30" customHeight="1">
      <c r="A29" s="35"/>
      <c r="B29" s="35"/>
      <c r="C29" s="36"/>
      <c r="D29" s="45" t="s">
        <v>55</v>
      </c>
      <c r="E29" s="46"/>
      <c r="F29" s="158">
        <v>1200815</v>
      </c>
      <c r="G29" s="158">
        <v>1507996</v>
      </c>
      <c r="H29" s="169">
        <f t="shared" si="1"/>
        <v>2708811</v>
      </c>
      <c r="I29" s="159">
        <v>0</v>
      </c>
      <c r="J29" s="158">
        <v>15289525</v>
      </c>
      <c r="K29" s="158">
        <v>11101888</v>
      </c>
      <c r="L29" s="158">
        <v>11418646</v>
      </c>
      <c r="M29" s="158">
        <v>12522532</v>
      </c>
      <c r="N29" s="158">
        <v>5704590</v>
      </c>
      <c r="O29" s="169">
        <f t="shared" si="3"/>
        <v>56037181</v>
      </c>
      <c r="P29" s="171">
        <f t="shared" si="4"/>
        <v>58745992</v>
      </c>
    </row>
    <row r="30" spans="1:16" ht="30" customHeight="1" thickBot="1">
      <c r="A30" s="35"/>
      <c r="B30" s="35"/>
      <c r="C30" s="47"/>
      <c r="D30" s="48" t="s">
        <v>56</v>
      </c>
      <c r="E30" s="49"/>
      <c r="F30" s="172">
        <v>4122500</v>
      </c>
      <c r="G30" s="172">
        <v>5268292</v>
      </c>
      <c r="H30" s="173">
        <f t="shared" si="1"/>
        <v>9390792</v>
      </c>
      <c r="I30" s="174">
        <v>0</v>
      </c>
      <c r="J30" s="172">
        <v>39688365</v>
      </c>
      <c r="K30" s="172">
        <v>23866248</v>
      </c>
      <c r="L30" s="172">
        <v>16269554</v>
      </c>
      <c r="M30" s="172">
        <v>11300351</v>
      </c>
      <c r="N30" s="172">
        <v>4870235</v>
      </c>
      <c r="O30" s="173">
        <f t="shared" si="3"/>
        <v>95994753</v>
      </c>
      <c r="P30" s="175">
        <f t="shared" si="4"/>
        <v>105385545</v>
      </c>
    </row>
    <row r="31" spans="1:16" ht="30" customHeight="1">
      <c r="A31" s="35"/>
      <c r="B31" s="35"/>
      <c r="C31" s="34" t="s">
        <v>57</v>
      </c>
      <c r="D31" s="50"/>
      <c r="E31" s="51"/>
      <c r="F31" s="164">
        <f>SUM(F32:F40)</f>
        <v>756820</v>
      </c>
      <c r="G31" s="164">
        <f>SUM(G32:G40)</f>
        <v>1369520</v>
      </c>
      <c r="H31" s="165">
        <f t="shared" si="1"/>
        <v>2126340</v>
      </c>
      <c r="I31" s="166">
        <f aca="true" t="shared" si="8" ref="I31:N31">SUM(I32:I40)</f>
        <v>0</v>
      </c>
      <c r="J31" s="164">
        <f t="shared" si="8"/>
        <v>99409619</v>
      </c>
      <c r="K31" s="164">
        <f t="shared" si="8"/>
        <v>98983719</v>
      </c>
      <c r="L31" s="164">
        <f t="shared" si="8"/>
        <v>115654388</v>
      </c>
      <c r="M31" s="164">
        <f t="shared" si="8"/>
        <v>133826190</v>
      </c>
      <c r="N31" s="164">
        <f t="shared" si="8"/>
        <v>98588260</v>
      </c>
      <c r="O31" s="165">
        <f t="shared" si="3"/>
        <v>546462176</v>
      </c>
      <c r="P31" s="167">
        <f t="shared" si="4"/>
        <v>548588516</v>
      </c>
    </row>
    <row r="32" spans="1:16" ht="30" customHeight="1">
      <c r="A32" s="35"/>
      <c r="B32" s="35"/>
      <c r="C32" s="52"/>
      <c r="D32" s="45" t="s">
        <v>58</v>
      </c>
      <c r="E32" s="46"/>
      <c r="F32" s="160">
        <v>0</v>
      </c>
      <c r="G32" s="160">
        <v>0</v>
      </c>
      <c r="H32" s="176">
        <f t="shared" si="1"/>
        <v>0</v>
      </c>
      <c r="I32" s="162">
        <v>0</v>
      </c>
      <c r="J32" s="160">
        <v>10839520</v>
      </c>
      <c r="K32" s="160">
        <v>16918430</v>
      </c>
      <c r="L32" s="160">
        <v>17156560</v>
      </c>
      <c r="M32" s="160">
        <v>15638770</v>
      </c>
      <c r="N32" s="160">
        <v>6793330</v>
      </c>
      <c r="O32" s="176">
        <f t="shared" si="3"/>
        <v>67346610</v>
      </c>
      <c r="P32" s="177">
        <f t="shared" si="4"/>
        <v>67346610</v>
      </c>
    </row>
    <row r="33" spans="1:16" ht="30" customHeight="1">
      <c r="A33" s="35"/>
      <c r="B33" s="35"/>
      <c r="C33" s="36"/>
      <c r="D33" s="45" t="s">
        <v>59</v>
      </c>
      <c r="E33" s="46"/>
      <c r="F33" s="158">
        <v>0</v>
      </c>
      <c r="G33" s="158">
        <v>0</v>
      </c>
      <c r="H33" s="168">
        <f t="shared" si="1"/>
        <v>0</v>
      </c>
      <c r="I33" s="162">
        <v>0</v>
      </c>
      <c r="J33" s="158">
        <v>127510</v>
      </c>
      <c r="K33" s="158">
        <v>0</v>
      </c>
      <c r="L33" s="158">
        <v>0</v>
      </c>
      <c r="M33" s="158">
        <v>0</v>
      </c>
      <c r="N33" s="158">
        <v>0</v>
      </c>
      <c r="O33" s="169">
        <f t="shared" si="3"/>
        <v>127510</v>
      </c>
      <c r="P33" s="171">
        <f t="shared" si="4"/>
        <v>127510</v>
      </c>
    </row>
    <row r="34" spans="1:16" ht="30" customHeight="1">
      <c r="A34" s="35"/>
      <c r="B34" s="35"/>
      <c r="C34" s="36"/>
      <c r="D34" s="45" t="s">
        <v>74</v>
      </c>
      <c r="E34" s="46"/>
      <c r="F34" s="158">
        <v>0</v>
      </c>
      <c r="G34" s="158">
        <v>0</v>
      </c>
      <c r="H34" s="168">
        <f t="shared" si="1"/>
        <v>0</v>
      </c>
      <c r="I34" s="162">
        <v>0</v>
      </c>
      <c r="J34" s="158">
        <v>51768029</v>
      </c>
      <c r="K34" s="158">
        <v>39303190</v>
      </c>
      <c r="L34" s="158">
        <v>27383228</v>
      </c>
      <c r="M34" s="158">
        <v>15156280</v>
      </c>
      <c r="N34" s="158">
        <v>10252390</v>
      </c>
      <c r="O34" s="169">
        <f t="shared" si="3"/>
        <v>143863117</v>
      </c>
      <c r="P34" s="171">
        <f t="shared" si="4"/>
        <v>143863117</v>
      </c>
    </row>
    <row r="35" spans="1:16" ht="30" customHeight="1">
      <c r="A35" s="35"/>
      <c r="B35" s="35"/>
      <c r="C35" s="36"/>
      <c r="D35" s="45" t="s">
        <v>60</v>
      </c>
      <c r="E35" s="46"/>
      <c r="F35" s="158">
        <v>41820</v>
      </c>
      <c r="G35" s="158">
        <v>0</v>
      </c>
      <c r="H35" s="168">
        <f t="shared" si="1"/>
        <v>41820</v>
      </c>
      <c r="I35" s="159">
        <v>0</v>
      </c>
      <c r="J35" s="158">
        <v>4562110</v>
      </c>
      <c r="K35" s="158">
        <v>2783210</v>
      </c>
      <c r="L35" s="158">
        <v>7128390</v>
      </c>
      <c r="M35" s="158">
        <v>5889940</v>
      </c>
      <c r="N35" s="158">
        <v>3362220</v>
      </c>
      <c r="O35" s="169">
        <f t="shared" si="3"/>
        <v>23725870</v>
      </c>
      <c r="P35" s="171">
        <f t="shared" si="4"/>
        <v>23767690</v>
      </c>
    </row>
    <row r="36" spans="1:16" ht="30" customHeight="1">
      <c r="A36" s="35"/>
      <c r="B36" s="35"/>
      <c r="C36" s="36"/>
      <c r="D36" s="45" t="s">
        <v>61</v>
      </c>
      <c r="E36" s="46"/>
      <c r="F36" s="158">
        <v>715000</v>
      </c>
      <c r="G36" s="158">
        <v>1369520</v>
      </c>
      <c r="H36" s="168">
        <f t="shared" si="1"/>
        <v>2084520</v>
      </c>
      <c r="I36" s="159">
        <v>0</v>
      </c>
      <c r="J36" s="158">
        <v>11609400</v>
      </c>
      <c r="K36" s="158">
        <v>12581329</v>
      </c>
      <c r="L36" s="158">
        <v>8179860</v>
      </c>
      <c r="M36" s="158">
        <v>11270470</v>
      </c>
      <c r="N36" s="158">
        <v>2956880</v>
      </c>
      <c r="O36" s="169">
        <f t="shared" si="3"/>
        <v>46597939</v>
      </c>
      <c r="P36" s="171">
        <f t="shared" si="4"/>
        <v>48682459</v>
      </c>
    </row>
    <row r="37" spans="1:16" ht="30" customHeight="1">
      <c r="A37" s="35"/>
      <c r="B37" s="35"/>
      <c r="C37" s="36"/>
      <c r="D37" s="45" t="s">
        <v>62</v>
      </c>
      <c r="E37" s="46"/>
      <c r="F37" s="158">
        <v>0</v>
      </c>
      <c r="G37" s="158">
        <v>0</v>
      </c>
      <c r="H37" s="168">
        <f t="shared" si="1"/>
        <v>0</v>
      </c>
      <c r="I37" s="162">
        <v>0</v>
      </c>
      <c r="J37" s="158">
        <v>20280170</v>
      </c>
      <c r="K37" s="158">
        <v>26382910</v>
      </c>
      <c r="L37" s="158">
        <v>32105180</v>
      </c>
      <c r="M37" s="158">
        <v>17580260</v>
      </c>
      <c r="N37" s="158">
        <v>9738750</v>
      </c>
      <c r="O37" s="169">
        <f t="shared" si="3"/>
        <v>106087270</v>
      </c>
      <c r="P37" s="171">
        <f t="shared" si="4"/>
        <v>106087270</v>
      </c>
    </row>
    <row r="38" spans="1:16" ht="30" customHeight="1">
      <c r="A38" s="35"/>
      <c r="B38" s="35"/>
      <c r="C38" s="36"/>
      <c r="D38" s="45" t="s">
        <v>63</v>
      </c>
      <c r="E38" s="46"/>
      <c r="F38" s="158">
        <v>0</v>
      </c>
      <c r="G38" s="158">
        <v>0</v>
      </c>
      <c r="H38" s="168">
        <f t="shared" si="1"/>
        <v>0</v>
      </c>
      <c r="I38" s="162">
        <v>0</v>
      </c>
      <c r="J38" s="158">
        <v>0</v>
      </c>
      <c r="K38" s="158">
        <v>0</v>
      </c>
      <c r="L38" s="158">
        <v>0</v>
      </c>
      <c r="M38" s="158">
        <v>0</v>
      </c>
      <c r="N38" s="158">
        <v>0</v>
      </c>
      <c r="O38" s="169">
        <f t="shared" si="3"/>
        <v>0</v>
      </c>
      <c r="P38" s="171">
        <f t="shared" si="4"/>
        <v>0</v>
      </c>
    </row>
    <row r="39" spans="1:16" ht="30" customHeight="1">
      <c r="A39" s="35"/>
      <c r="B39" s="35"/>
      <c r="C39" s="36"/>
      <c r="D39" s="150" t="s">
        <v>64</v>
      </c>
      <c r="E39" s="157"/>
      <c r="F39" s="158">
        <v>0</v>
      </c>
      <c r="G39" s="158">
        <v>0</v>
      </c>
      <c r="H39" s="169">
        <f t="shared" si="1"/>
        <v>0</v>
      </c>
      <c r="I39" s="162">
        <v>0</v>
      </c>
      <c r="J39" s="158">
        <v>222880</v>
      </c>
      <c r="K39" s="158">
        <v>1014650</v>
      </c>
      <c r="L39" s="158">
        <v>23701170</v>
      </c>
      <c r="M39" s="158">
        <v>68290470</v>
      </c>
      <c r="N39" s="158">
        <v>65484690</v>
      </c>
      <c r="O39" s="169">
        <f t="shared" si="3"/>
        <v>158713860</v>
      </c>
      <c r="P39" s="171">
        <f t="shared" si="4"/>
        <v>158713860</v>
      </c>
    </row>
    <row r="40" spans="1:16" ht="30" customHeight="1" thickBot="1">
      <c r="A40" s="35"/>
      <c r="B40" s="35"/>
      <c r="C40" s="47"/>
      <c r="D40" s="152" t="s">
        <v>65</v>
      </c>
      <c r="E40" s="153"/>
      <c r="F40" s="161">
        <v>0</v>
      </c>
      <c r="G40" s="161">
        <v>0</v>
      </c>
      <c r="H40" s="178">
        <f t="shared" si="1"/>
        <v>0</v>
      </c>
      <c r="I40" s="163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78">
        <f t="shared" si="3"/>
        <v>0</v>
      </c>
      <c r="P40" s="179">
        <f t="shared" si="4"/>
        <v>0</v>
      </c>
    </row>
    <row r="41" spans="1:16" ht="30" customHeight="1">
      <c r="A41" s="35"/>
      <c r="B41" s="35"/>
      <c r="C41" s="34" t="s">
        <v>66</v>
      </c>
      <c r="D41" s="50"/>
      <c r="E41" s="51"/>
      <c r="F41" s="164">
        <f>SUM(F42:F45)</f>
        <v>0</v>
      </c>
      <c r="G41" s="164">
        <f>SUM(G42:G45)</f>
        <v>0</v>
      </c>
      <c r="H41" s="165">
        <f t="shared" si="1"/>
        <v>0</v>
      </c>
      <c r="I41" s="93">
        <v>0</v>
      </c>
      <c r="J41" s="164">
        <f>SUM(J42:J45)</f>
        <v>43112662</v>
      </c>
      <c r="K41" s="164">
        <f>SUM(K42:K45)</f>
        <v>54675628</v>
      </c>
      <c r="L41" s="164">
        <f>SUM(L42:L45)</f>
        <v>122945493</v>
      </c>
      <c r="M41" s="164">
        <f>SUM(M42:M45)</f>
        <v>278775095</v>
      </c>
      <c r="N41" s="164">
        <f>SUM(N42:N45)</f>
        <v>190284988</v>
      </c>
      <c r="O41" s="165">
        <f t="shared" si="3"/>
        <v>689793866</v>
      </c>
      <c r="P41" s="167">
        <f t="shared" si="4"/>
        <v>689793866</v>
      </c>
    </row>
    <row r="42" spans="1:16" ht="30" customHeight="1">
      <c r="A42" s="35"/>
      <c r="B42" s="35"/>
      <c r="C42" s="36"/>
      <c r="D42" s="45" t="s">
        <v>67</v>
      </c>
      <c r="E42" s="46"/>
      <c r="F42" s="158">
        <v>0</v>
      </c>
      <c r="G42" s="158">
        <v>0</v>
      </c>
      <c r="H42" s="169">
        <f t="shared" si="1"/>
        <v>0</v>
      </c>
      <c r="I42" s="162">
        <v>0</v>
      </c>
      <c r="J42" s="158">
        <v>1519133</v>
      </c>
      <c r="K42" s="158">
        <v>2208710</v>
      </c>
      <c r="L42" s="158">
        <v>53715999</v>
      </c>
      <c r="M42" s="158">
        <v>142317314</v>
      </c>
      <c r="N42" s="158">
        <v>106205574</v>
      </c>
      <c r="O42" s="169">
        <f>SUM(I42:N42)</f>
        <v>305966730</v>
      </c>
      <c r="P42" s="171">
        <f>SUM(O42,H42)</f>
        <v>305966730</v>
      </c>
    </row>
    <row r="43" spans="1:16" ht="30" customHeight="1">
      <c r="A43" s="35"/>
      <c r="B43" s="35"/>
      <c r="C43" s="36"/>
      <c r="D43" s="45" t="s">
        <v>68</v>
      </c>
      <c r="E43" s="46"/>
      <c r="F43" s="158">
        <v>0</v>
      </c>
      <c r="G43" s="158">
        <v>0</v>
      </c>
      <c r="H43" s="169">
        <f t="shared" si="1"/>
        <v>0</v>
      </c>
      <c r="I43" s="162">
        <v>0</v>
      </c>
      <c r="J43" s="158">
        <v>39312259</v>
      </c>
      <c r="K43" s="158">
        <v>46426848</v>
      </c>
      <c r="L43" s="158">
        <v>52141054</v>
      </c>
      <c r="M43" s="158">
        <v>57739984</v>
      </c>
      <c r="N43" s="158">
        <v>38310200</v>
      </c>
      <c r="O43" s="169">
        <f>SUM(I43:N43)</f>
        <v>233930345</v>
      </c>
      <c r="P43" s="171">
        <f>SUM(O43,H43)</f>
        <v>233930345</v>
      </c>
    </row>
    <row r="44" spans="1:16" ht="30" customHeight="1">
      <c r="A44" s="35"/>
      <c r="B44" s="35"/>
      <c r="C44" s="36"/>
      <c r="D44" s="45" t="s">
        <v>69</v>
      </c>
      <c r="E44" s="46"/>
      <c r="F44" s="158">
        <v>0</v>
      </c>
      <c r="G44" s="158">
        <v>0</v>
      </c>
      <c r="H44" s="169">
        <f t="shared" si="1"/>
        <v>0</v>
      </c>
      <c r="I44" s="162">
        <v>0</v>
      </c>
      <c r="J44" s="158">
        <v>494550</v>
      </c>
      <c r="K44" s="158">
        <v>2652270</v>
      </c>
      <c r="L44" s="158">
        <v>9518740</v>
      </c>
      <c r="M44" s="158">
        <v>42836166</v>
      </c>
      <c r="N44" s="158">
        <v>23396634</v>
      </c>
      <c r="O44" s="169">
        <f>SUM(I44:N44)</f>
        <v>78898360</v>
      </c>
      <c r="P44" s="171">
        <f>SUM(O44,H44)</f>
        <v>78898360</v>
      </c>
    </row>
    <row r="45" spans="1:16" ht="30" customHeight="1" thickBot="1">
      <c r="A45" s="35"/>
      <c r="B45" s="35"/>
      <c r="C45" s="47"/>
      <c r="D45" s="48" t="s">
        <v>78</v>
      </c>
      <c r="E45" s="49"/>
      <c r="F45" s="172">
        <v>0</v>
      </c>
      <c r="G45" s="172">
        <v>0</v>
      </c>
      <c r="H45" s="173">
        <f t="shared" si="1"/>
        <v>0</v>
      </c>
      <c r="I45" s="180">
        <v>0</v>
      </c>
      <c r="J45" s="172">
        <v>1786720</v>
      </c>
      <c r="K45" s="172">
        <v>3387800</v>
      </c>
      <c r="L45" s="172">
        <v>7569700</v>
      </c>
      <c r="M45" s="172">
        <v>35881631</v>
      </c>
      <c r="N45" s="172">
        <v>22372580</v>
      </c>
      <c r="O45" s="197">
        <f>SUM(I45:N45)</f>
        <v>70998431</v>
      </c>
      <c r="P45" s="198">
        <f>SUM(O45,H45)</f>
        <v>70998431</v>
      </c>
    </row>
    <row r="46" spans="1:16" ht="30" customHeight="1" thickBot="1">
      <c r="A46" s="35"/>
      <c r="B46" s="35"/>
      <c r="C46" s="154" t="s">
        <v>70</v>
      </c>
      <c r="D46" s="155"/>
      <c r="E46" s="155"/>
      <c r="F46" s="181">
        <f>SUM(F10,F31,F41)</f>
        <v>23477074</v>
      </c>
      <c r="G46" s="181">
        <f>SUM(G10,G31,G41)</f>
        <v>39758423</v>
      </c>
      <c r="H46" s="182">
        <f t="shared" si="1"/>
        <v>63235497</v>
      </c>
      <c r="I46" s="183">
        <f aca="true" t="shared" si="9" ref="I46:N46">SUM(I10,I31,I41)</f>
        <v>0</v>
      </c>
      <c r="J46" s="181">
        <f t="shared" si="9"/>
        <v>410188662</v>
      </c>
      <c r="K46" s="181">
        <f t="shared" si="9"/>
        <v>369347888</v>
      </c>
      <c r="L46" s="181">
        <f t="shared" si="9"/>
        <v>404676074</v>
      </c>
      <c r="M46" s="181">
        <f t="shared" si="9"/>
        <v>566903382</v>
      </c>
      <c r="N46" s="181">
        <f t="shared" si="9"/>
        <v>371420764</v>
      </c>
      <c r="O46" s="182">
        <f t="shared" si="3"/>
        <v>2122536770</v>
      </c>
      <c r="P46" s="184">
        <f t="shared" si="4"/>
        <v>2185772267</v>
      </c>
    </row>
    <row r="47" spans="1:17" ht="30" customHeight="1" thickBot="1" thickTop="1">
      <c r="A47" s="35"/>
      <c r="B47" s="35"/>
      <c r="C47" s="53" t="s">
        <v>73</v>
      </c>
      <c r="D47" s="33"/>
      <c r="E47" s="3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185"/>
      <c r="Q47" s="9"/>
    </row>
    <row r="48" spans="1:17" ht="30" customHeight="1">
      <c r="A48" s="35"/>
      <c r="B48" s="35"/>
      <c r="C48" s="34" t="s">
        <v>37</v>
      </c>
      <c r="D48" s="31"/>
      <c r="E48" s="32"/>
      <c r="F48" s="164">
        <f>SUM(F49,F55,F58,F63,F67,F68)</f>
        <v>20657864</v>
      </c>
      <c r="G48" s="164">
        <f>SUM(G49,G55,G58,G63,G67,G68)</f>
        <v>34843737</v>
      </c>
      <c r="H48" s="165">
        <f t="shared" si="1"/>
        <v>55501601</v>
      </c>
      <c r="I48" s="166">
        <f aca="true" t="shared" si="10" ref="I48:N48">SUM(I49,I55,I58,I63,I67,I68)</f>
        <v>0</v>
      </c>
      <c r="J48" s="164">
        <f t="shared" si="10"/>
        <v>242453473</v>
      </c>
      <c r="K48" s="164">
        <f t="shared" si="10"/>
        <v>194402688</v>
      </c>
      <c r="L48" s="164">
        <f t="shared" si="10"/>
        <v>149895022</v>
      </c>
      <c r="M48" s="164">
        <f t="shared" si="10"/>
        <v>138641559</v>
      </c>
      <c r="N48" s="164">
        <f t="shared" si="10"/>
        <v>74024574</v>
      </c>
      <c r="O48" s="165">
        <f t="shared" si="3"/>
        <v>799417316</v>
      </c>
      <c r="P48" s="167">
        <f t="shared" si="4"/>
        <v>854918917</v>
      </c>
      <c r="Q48" s="9"/>
    </row>
    <row r="49" spans="1:16" ht="30" customHeight="1">
      <c r="A49" s="35"/>
      <c r="B49" s="35"/>
      <c r="C49" s="36"/>
      <c r="D49" s="37" t="s">
        <v>38</v>
      </c>
      <c r="E49" s="38"/>
      <c r="F49" s="168">
        <f>SUM(F50:F54)</f>
        <v>2132874</v>
      </c>
      <c r="G49" s="168">
        <f>SUM(G50:G54)</f>
        <v>5185403</v>
      </c>
      <c r="H49" s="169">
        <f t="shared" si="1"/>
        <v>7318277</v>
      </c>
      <c r="I49" s="170">
        <f aca="true" t="shared" si="11" ref="I49:N49">SUM(I50:I54)</f>
        <v>0</v>
      </c>
      <c r="J49" s="168">
        <f t="shared" si="11"/>
        <v>44882562</v>
      </c>
      <c r="K49" s="168">
        <f t="shared" si="11"/>
        <v>35106261</v>
      </c>
      <c r="L49" s="168">
        <f t="shared" si="11"/>
        <v>24740098</v>
      </c>
      <c r="M49" s="168">
        <f t="shared" si="11"/>
        <v>28732716</v>
      </c>
      <c r="N49" s="168">
        <f t="shared" si="11"/>
        <v>21154859</v>
      </c>
      <c r="O49" s="169">
        <f t="shared" si="3"/>
        <v>154616496</v>
      </c>
      <c r="P49" s="171">
        <f t="shared" si="4"/>
        <v>161934773</v>
      </c>
    </row>
    <row r="50" spans="1:16" ht="30" customHeight="1">
      <c r="A50" s="35"/>
      <c r="B50" s="35"/>
      <c r="C50" s="36"/>
      <c r="D50" s="37"/>
      <c r="E50" s="40" t="s">
        <v>39</v>
      </c>
      <c r="F50" s="158">
        <v>0</v>
      </c>
      <c r="G50" s="158">
        <v>0</v>
      </c>
      <c r="H50" s="169">
        <f t="shared" si="1"/>
        <v>0</v>
      </c>
      <c r="I50" s="159">
        <v>0</v>
      </c>
      <c r="J50" s="158">
        <v>27287600</v>
      </c>
      <c r="K50" s="158">
        <v>22084995</v>
      </c>
      <c r="L50" s="158">
        <v>16130312</v>
      </c>
      <c r="M50" s="158">
        <v>16108468</v>
      </c>
      <c r="N50" s="158">
        <v>12211569</v>
      </c>
      <c r="O50" s="169">
        <f t="shared" si="3"/>
        <v>93822944</v>
      </c>
      <c r="P50" s="171">
        <f t="shared" si="4"/>
        <v>93822944</v>
      </c>
    </row>
    <row r="51" spans="1:16" ht="30" customHeight="1">
      <c r="A51" s="35"/>
      <c r="B51" s="35"/>
      <c r="C51" s="36"/>
      <c r="D51" s="37"/>
      <c r="E51" s="40" t="s">
        <v>40</v>
      </c>
      <c r="F51" s="158">
        <v>0</v>
      </c>
      <c r="G51" s="158">
        <v>0</v>
      </c>
      <c r="H51" s="169">
        <f t="shared" si="1"/>
        <v>0</v>
      </c>
      <c r="I51" s="159">
        <v>0</v>
      </c>
      <c r="J51" s="158">
        <v>46890</v>
      </c>
      <c r="K51" s="158">
        <v>107626</v>
      </c>
      <c r="L51" s="158">
        <v>323370</v>
      </c>
      <c r="M51" s="158">
        <v>2674920</v>
      </c>
      <c r="N51" s="158">
        <v>2377523</v>
      </c>
      <c r="O51" s="169">
        <f t="shared" si="3"/>
        <v>5530329</v>
      </c>
      <c r="P51" s="171">
        <f t="shared" si="4"/>
        <v>5530329</v>
      </c>
    </row>
    <row r="52" spans="1:16" ht="30" customHeight="1">
      <c r="A52" s="35"/>
      <c r="B52" s="35"/>
      <c r="C52" s="36"/>
      <c r="D52" s="37"/>
      <c r="E52" s="40" t="s">
        <v>41</v>
      </c>
      <c r="F52" s="158">
        <v>905520</v>
      </c>
      <c r="G52" s="158">
        <v>2339308</v>
      </c>
      <c r="H52" s="169">
        <f t="shared" si="1"/>
        <v>3244828</v>
      </c>
      <c r="I52" s="159">
        <v>0</v>
      </c>
      <c r="J52" s="158">
        <v>7926546</v>
      </c>
      <c r="K52" s="158">
        <v>5731072</v>
      </c>
      <c r="L52" s="158">
        <v>3059008</v>
      </c>
      <c r="M52" s="158">
        <v>4987583</v>
      </c>
      <c r="N52" s="158">
        <v>3972583</v>
      </c>
      <c r="O52" s="169">
        <f t="shared" si="3"/>
        <v>25676792</v>
      </c>
      <c r="P52" s="171">
        <f t="shared" si="4"/>
        <v>28921620</v>
      </c>
    </row>
    <row r="53" spans="1:16" ht="30" customHeight="1">
      <c r="A53" s="35"/>
      <c r="B53" s="35"/>
      <c r="C53" s="36"/>
      <c r="D53" s="37"/>
      <c r="E53" s="40" t="s">
        <v>42</v>
      </c>
      <c r="F53" s="158">
        <v>797847</v>
      </c>
      <c r="G53" s="158">
        <v>2214690</v>
      </c>
      <c r="H53" s="169">
        <f t="shared" si="1"/>
        <v>3012537</v>
      </c>
      <c r="I53" s="159">
        <v>0</v>
      </c>
      <c r="J53" s="158">
        <v>5516305</v>
      </c>
      <c r="K53" s="158">
        <v>3971363</v>
      </c>
      <c r="L53" s="158">
        <v>2968948</v>
      </c>
      <c r="M53" s="158">
        <v>2795341</v>
      </c>
      <c r="N53" s="158">
        <v>1270617</v>
      </c>
      <c r="O53" s="169">
        <f t="shared" si="3"/>
        <v>16522574</v>
      </c>
      <c r="P53" s="171">
        <f t="shared" si="4"/>
        <v>19535111</v>
      </c>
    </row>
    <row r="54" spans="1:16" ht="30" customHeight="1">
      <c r="A54" s="35"/>
      <c r="B54" s="35"/>
      <c r="C54" s="36"/>
      <c r="D54" s="37"/>
      <c r="E54" s="40" t="s">
        <v>43</v>
      </c>
      <c r="F54" s="158">
        <v>429507</v>
      </c>
      <c r="G54" s="158">
        <v>631405</v>
      </c>
      <c r="H54" s="169">
        <f t="shared" si="1"/>
        <v>1060912</v>
      </c>
      <c r="I54" s="159">
        <v>0</v>
      </c>
      <c r="J54" s="158">
        <v>4105221</v>
      </c>
      <c r="K54" s="158">
        <v>3211205</v>
      </c>
      <c r="L54" s="158">
        <v>2258460</v>
      </c>
      <c r="M54" s="158">
        <v>2166404</v>
      </c>
      <c r="N54" s="158">
        <v>1322567</v>
      </c>
      <c r="O54" s="169">
        <f t="shared" si="3"/>
        <v>13063857</v>
      </c>
      <c r="P54" s="171">
        <f t="shared" si="4"/>
        <v>14124769</v>
      </c>
    </row>
    <row r="55" spans="1:16" ht="30" customHeight="1">
      <c r="A55" s="35"/>
      <c r="B55" s="35"/>
      <c r="C55" s="36"/>
      <c r="D55" s="41" t="s">
        <v>44</v>
      </c>
      <c r="E55" s="42"/>
      <c r="F55" s="168">
        <f>SUM(F56:F57)</f>
        <v>6363145</v>
      </c>
      <c r="G55" s="168">
        <f>SUM(G56:G57)</f>
        <v>13843190</v>
      </c>
      <c r="H55" s="169">
        <f t="shared" si="1"/>
        <v>20206335</v>
      </c>
      <c r="I55" s="170">
        <f aca="true" t="shared" si="12" ref="I55:N55">SUM(I56:I57)</f>
        <v>0</v>
      </c>
      <c r="J55" s="168">
        <f t="shared" si="12"/>
        <v>122007427</v>
      </c>
      <c r="K55" s="168">
        <f t="shared" si="12"/>
        <v>98789920</v>
      </c>
      <c r="L55" s="168">
        <f t="shared" si="12"/>
        <v>62115372</v>
      </c>
      <c r="M55" s="168">
        <f t="shared" si="12"/>
        <v>48882155</v>
      </c>
      <c r="N55" s="168">
        <f t="shared" si="12"/>
        <v>28159613</v>
      </c>
      <c r="O55" s="169">
        <f t="shared" si="3"/>
        <v>359954487</v>
      </c>
      <c r="P55" s="171">
        <f t="shared" si="4"/>
        <v>380160822</v>
      </c>
    </row>
    <row r="56" spans="1:16" ht="30" customHeight="1">
      <c r="A56" s="35"/>
      <c r="B56" s="35"/>
      <c r="C56" s="36"/>
      <c r="D56" s="37"/>
      <c r="E56" s="40" t="s">
        <v>45</v>
      </c>
      <c r="F56" s="158">
        <v>0</v>
      </c>
      <c r="G56" s="158">
        <v>0</v>
      </c>
      <c r="H56" s="169">
        <f t="shared" si="1"/>
        <v>0</v>
      </c>
      <c r="I56" s="159">
        <v>0</v>
      </c>
      <c r="J56" s="158">
        <v>92595606</v>
      </c>
      <c r="K56" s="158">
        <v>73411350</v>
      </c>
      <c r="L56" s="158">
        <v>48446421</v>
      </c>
      <c r="M56" s="158">
        <v>41604955</v>
      </c>
      <c r="N56" s="158">
        <v>25366392</v>
      </c>
      <c r="O56" s="169">
        <f t="shared" si="3"/>
        <v>281424724</v>
      </c>
      <c r="P56" s="171">
        <f t="shared" si="4"/>
        <v>281424724</v>
      </c>
    </row>
    <row r="57" spans="1:16" ht="30" customHeight="1">
      <c r="A57" s="35"/>
      <c r="B57" s="35"/>
      <c r="C57" s="36"/>
      <c r="D57" s="37"/>
      <c r="E57" s="40" t="s">
        <v>46</v>
      </c>
      <c r="F57" s="158">
        <v>6363145</v>
      </c>
      <c r="G57" s="158">
        <v>13843190</v>
      </c>
      <c r="H57" s="169">
        <f t="shared" si="1"/>
        <v>20206335</v>
      </c>
      <c r="I57" s="159">
        <v>0</v>
      </c>
      <c r="J57" s="158">
        <v>29411821</v>
      </c>
      <c r="K57" s="158">
        <v>25378570</v>
      </c>
      <c r="L57" s="158">
        <v>13668951</v>
      </c>
      <c r="M57" s="158">
        <v>7277200</v>
      </c>
      <c r="N57" s="158">
        <v>2793221</v>
      </c>
      <c r="O57" s="169">
        <f t="shared" si="3"/>
        <v>78529763</v>
      </c>
      <c r="P57" s="171">
        <f t="shared" si="4"/>
        <v>98736098</v>
      </c>
    </row>
    <row r="58" spans="1:16" ht="30" customHeight="1">
      <c r="A58" s="35"/>
      <c r="B58" s="35"/>
      <c r="C58" s="36"/>
      <c r="D58" s="41" t="s">
        <v>47</v>
      </c>
      <c r="E58" s="42"/>
      <c r="F58" s="168">
        <f>SUM(F59:F62)</f>
        <v>128493</v>
      </c>
      <c r="G58" s="168">
        <f>SUM(G59:G62)</f>
        <v>637659</v>
      </c>
      <c r="H58" s="169">
        <f t="shared" si="1"/>
        <v>766152</v>
      </c>
      <c r="I58" s="170">
        <f aca="true" t="shared" si="13" ref="I58:N58">SUM(I59:I62)</f>
        <v>0</v>
      </c>
      <c r="J58" s="168">
        <f t="shared" si="13"/>
        <v>9622680</v>
      </c>
      <c r="K58" s="168">
        <f t="shared" si="13"/>
        <v>8776534</v>
      </c>
      <c r="L58" s="168">
        <f t="shared" si="13"/>
        <v>25198646</v>
      </c>
      <c r="M58" s="168">
        <f t="shared" si="13"/>
        <v>28405457</v>
      </c>
      <c r="N58" s="168">
        <f t="shared" si="13"/>
        <v>9528203</v>
      </c>
      <c r="O58" s="169">
        <f t="shared" si="3"/>
        <v>81531520</v>
      </c>
      <c r="P58" s="171">
        <f t="shared" si="4"/>
        <v>82297672</v>
      </c>
    </row>
    <row r="59" spans="1:16" ht="30" customHeight="1">
      <c r="A59" s="35"/>
      <c r="B59" s="35"/>
      <c r="C59" s="36"/>
      <c r="D59" s="37"/>
      <c r="E59" s="40" t="s">
        <v>48</v>
      </c>
      <c r="F59" s="158">
        <v>50904</v>
      </c>
      <c r="G59" s="158">
        <v>607140</v>
      </c>
      <c r="H59" s="169">
        <f t="shared" si="1"/>
        <v>658044</v>
      </c>
      <c r="I59" s="159">
        <v>0</v>
      </c>
      <c r="J59" s="158">
        <v>8352175</v>
      </c>
      <c r="K59" s="158">
        <v>7834144</v>
      </c>
      <c r="L59" s="158">
        <v>23568623</v>
      </c>
      <c r="M59" s="158">
        <v>27447964</v>
      </c>
      <c r="N59" s="158">
        <v>9253100</v>
      </c>
      <c r="O59" s="169">
        <f t="shared" si="3"/>
        <v>76456006</v>
      </c>
      <c r="P59" s="171">
        <f t="shared" si="4"/>
        <v>77114050</v>
      </c>
    </row>
    <row r="60" spans="1:16" ht="30" customHeight="1">
      <c r="A60" s="35"/>
      <c r="B60" s="35"/>
      <c r="C60" s="36"/>
      <c r="D60" s="37"/>
      <c r="E60" s="43" t="s">
        <v>49</v>
      </c>
      <c r="F60" s="158">
        <v>77589</v>
      </c>
      <c r="G60" s="158">
        <v>30519</v>
      </c>
      <c r="H60" s="169">
        <f t="shared" si="1"/>
        <v>108108</v>
      </c>
      <c r="I60" s="159">
        <v>0</v>
      </c>
      <c r="J60" s="158">
        <v>1270505</v>
      </c>
      <c r="K60" s="158">
        <v>942390</v>
      </c>
      <c r="L60" s="158">
        <v>1630023</v>
      </c>
      <c r="M60" s="158">
        <v>957493</v>
      </c>
      <c r="N60" s="158">
        <v>275103</v>
      </c>
      <c r="O60" s="169">
        <f t="shared" si="3"/>
        <v>5075514</v>
      </c>
      <c r="P60" s="171">
        <f t="shared" si="4"/>
        <v>5183622</v>
      </c>
    </row>
    <row r="61" spans="1:16" ht="30" customHeight="1">
      <c r="A61" s="35"/>
      <c r="B61" s="35"/>
      <c r="C61" s="36"/>
      <c r="D61" s="37"/>
      <c r="E61" s="43" t="s">
        <v>50</v>
      </c>
      <c r="F61" s="158">
        <v>0</v>
      </c>
      <c r="G61" s="158">
        <v>0</v>
      </c>
      <c r="H61" s="169">
        <f t="shared" si="1"/>
        <v>0</v>
      </c>
      <c r="I61" s="159">
        <v>0</v>
      </c>
      <c r="J61" s="158">
        <v>0</v>
      </c>
      <c r="K61" s="158">
        <v>0</v>
      </c>
      <c r="L61" s="158">
        <v>0</v>
      </c>
      <c r="M61" s="158">
        <v>0</v>
      </c>
      <c r="N61" s="158">
        <v>0</v>
      </c>
      <c r="O61" s="169">
        <f t="shared" si="3"/>
        <v>0</v>
      </c>
      <c r="P61" s="171">
        <f t="shared" si="4"/>
        <v>0</v>
      </c>
    </row>
    <row r="62" spans="1:16" ht="30" customHeight="1">
      <c r="A62" s="35"/>
      <c r="B62" s="35"/>
      <c r="C62" s="36"/>
      <c r="D62" s="44"/>
      <c r="E62" s="43" t="s">
        <v>77</v>
      </c>
      <c r="F62" s="158">
        <v>0</v>
      </c>
      <c r="G62" s="158">
        <v>0</v>
      </c>
      <c r="H62" s="169">
        <f t="shared" si="1"/>
        <v>0</v>
      </c>
      <c r="I62" s="162">
        <v>0</v>
      </c>
      <c r="J62" s="158">
        <v>0</v>
      </c>
      <c r="K62" s="158">
        <v>0</v>
      </c>
      <c r="L62" s="158">
        <v>0</v>
      </c>
      <c r="M62" s="158">
        <v>0</v>
      </c>
      <c r="N62" s="158">
        <v>0</v>
      </c>
      <c r="O62" s="169">
        <f t="shared" si="3"/>
        <v>0</v>
      </c>
      <c r="P62" s="171">
        <f t="shared" si="4"/>
        <v>0</v>
      </c>
    </row>
    <row r="63" spans="1:16" ht="30" customHeight="1">
      <c r="A63" s="35"/>
      <c r="B63" s="35"/>
      <c r="C63" s="36"/>
      <c r="D63" s="41" t="s">
        <v>51</v>
      </c>
      <c r="E63" s="42"/>
      <c r="F63" s="168">
        <f>SUM(F64:F66)</f>
        <v>6843538</v>
      </c>
      <c r="G63" s="168">
        <f>SUM(G64:G66)</f>
        <v>8596636</v>
      </c>
      <c r="H63" s="169">
        <f t="shared" si="1"/>
        <v>15440174</v>
      </c>
      <c r="I63" s="170">
        <f aca="true" t="shared" si="14" ref="I63:N63">SUM(I64:I66)</f>
        <v>0</v>
      </c>
      <c r="J63" s="168">
        <f t="shared" si="14"/>
        <v>12673071</v>
      </c>
      <c r="K63" s="168">
        <f t="shared" si="14"/>
        <v>18068262</v>
      </c>
      <c r="L63" s="168">
        <f t="shared" si="14"/>
        <v>11500259</v>
      </c>
      <c r="M63" s="168">
        <f t="shared" si="14"/>
        <v>10178921</v>
      </c>
      <c r="N63" s="168">
        <f t="shared" si="14"/>
        <v>5432476</v>
      </c>
      <c r="O63" s="169">
        <f t="shared" si="3"/>
        <v>57852989</v>
      </c>
      <c r="P63" s="171">
        <f t="shared" si="4"/>
        <v>73293163</v>
      </c>
    </row>
    <row r="64" spans="1:16" ht="30" customHeight="1">
      <c r="A64" s="35"/>
      <c r="B64" s="35"/>
      <c r="C64" s="36"/>
      <c r="D64" s="37"/>
      <c r="E64" s="43" t="s">
        <v>52</v>
      </c>
      <c r="F64" s="158">
        <v>3209422</v>
      </c>
      <c r="G64" s="158">
        <v>5744237</v>
      </c>
      <c r="H64" s="169">
        <f t="shared" si="1"/>
        <v>8953659</v>
      </c>
      <c r="I64" s="159">
        <v>0</v>
      </c>
      <c r="J64" s="158">
        <v>9765638</v>
      </c>
      <c r="K64" s="158">
        <v>16217244</v>
      </c>
      <c r="L64" s="158">
        <v>10305857</v>
      </c>
      <c r="M64" s="158">
        <v>9189040</v>
      </c>
      <c r="N64" s="158">
        <v>4829346</v>
      </c>
      <c r="O64" s="169">
        <f t="shared" si="3"/>
        <v>50307125</v>
      </c>
      <c r="P64" s="171">
        <f t="shared" si="4"/>
        <v>59260784</v>
      </c>
    </row>
    <row r="65" spans="1:16" ht="30" customHeight="1">
      <c r="A65" s="35"/>
      <c r="B65" s="35"/>
      <c r="C65" s="36"/>
      <c r="D65" s="37"/>
      <c r="E65" s="43" t="s">
        <v>53</v>
      </c>
      <c r="F65" s="158">
        <v>658808</v>
      </c>
      <c r="G65" s="158">
        <v>803934</v>
      </c>
      <c r="H65" s="169">
        <f t="shared" si="1"/>
        <v>1462742</v>
      </c>
      <c r="I65" s="159">
        <v>0</v>
      </c>
      <c r="J65" s="158">
        <v>1021063</v>
      </c>
      <c r="K65" s="158">
        <v>652225</v>
      </c>
      <c r="L65" s="158">
        <v>455256</v>
      </c>
      <c r="M65" s="158">
        <v>275638</v>
      </c>
      <c r="N65" s="158">
        <v>240971</v>
      </c>
      <c r="O65" s="169">
        <f t="shared" si="3"/>
        <v>2645153</v>
      </c>
      <c r="P65" s="171">
        <f t="shared" si="4"/>
        <v>4107895</v>
      </c>
    </row>
    <row r="66" spans="1:16" ht="30" customHeight="1">
      <c r="A66" s="35"/>
      <c r="B66" s="35"/>
      <c r="C66" s="36"/>
      <c r="D66" s="37"/>
      <c r="E66" s="43" t="s">
        <v>54</v>
      </c>
      <c r="F66" s="158">
        <v>2975308</v>
      </c>
      <c r="G66" s="158">
        <v>2048465</v>
      </c>
      <c r="H66" s="169">
        <f t="shared" si="1"/>
        <v>5023773</v>
      </c>
      <c r="I66" s="159">
        <v>0</v>
      </c>
      <c r="J66" s="158">
        <v>1886370</v>
      </c>
      <c r="K66" s="158">
        <v>1198793</v>
      </c>
      <c r="L66" s="158">
        <v>739146</v>
      </c>
      <c r="M66" s="158">
        <v>714243</v>
      </c>
      <c r="N66" s="158">
        <v>362159</v>
      </c>
      <c r="O66" s="169">
        <f t="shared" si="3"/>
        <v>4900711</v>
      </c>
      <c r="P66" s="171">
        <f t="shared" si="4"/>
        <v>9924484</v>
      </c>
    </row>
    <row r="67" spans="1:16" ht="30" customHeight="1">
      <c r="A67" s="35"/>
      <c r="B67" s="35"/>
      <c r="C67" s="36"/>
      <c r="D67" s="45" t="s">
        <v>55</v>
      </c>
      <c r="E67" s="46"/>
      <c r="F67" s="158">
        <v>1067314</v>
      </c>
      <c r="G67" s="158">
        <v>1312557</v>
      </c>
      <c r="H67" s="169">
        <f t="shared" si="1"/>
        <v>2379871</v>
      </c>
      <c r="I67" s="159">
        <v>0</v>
      </c>
      <c r="J67" s="158">
        <v>13579368</v>
      </c>
      <c r="K67" s="158">
        <v>9795463</v>
      </c>
      <c r="L67" s="158">
        <v>10071093</v>
      </c>
      <c r="M67" s="158">
        <v>11141959</v>
      </c>
      <c r="N67" s="158">
        <v>4879188</v>
      </c>
      <c r="O67" s="169">
        <f t="shared" si="3"/>
        <v>49467071</v>
      </c>
      <c r="P67" s="171">
        <f t="shared" si="4"/>
        <v>51846942</v>
      </c>
    </row>
    <row r="68" spans="1:16" ht="30" customHeight="1" thickBot="1">
      <c r="A68" s="35"/>
      <c r="B68" s="35"/>
      <c r="C68" s="47"/>
      <c r="D68" s="48" t="s">
        <v>56</v>
      </c>
      <c r="E68" s="49"/>
      <c r="F68" s="172">
        <v>4122500</v>
      </c>
      <c r="G68" s="172">
        <v>5268292</v>
      </c>
      <c r="H68" s="173">
        <f t="shared" si="1"/>
        <v>9390792</v>
      </c>
      <c r="I68" s="174">
        <v>0</v>
      </c>
      <c r="J68" s="172">
        <v>39688365</v>
      </c>
      <c r="K68" s="172">
        <v>23866248</v>
      </c>
      <c r="L68" s="172">
        <v>16269554</v>
      </c>
      <c r="M68" s="172">
        <v>11300351</v>
      </c>
      <c r="N68" s="172">
        <v>4870235</v>
      </c>
      <c r="O68" s="173">
        <f t="shared" si="3"/>
        <v>95994753</v>
      </c>
      <c r="P68" s="175">
        <f t="shared" si="4"/>
        <v>105385545</v>
      </c>
    </row>
    <row r="69" spans="1:16" ht="30" customHeight="1">
      <c r="A69" s="35"/>
      <c r="B69" s="35"/>
      <c r="C69" s="34" t="s">
        <v>57</v>
      </c>
      <c r="D69" s="50"/>
      <c r="E69" s="51"/>
      <c r="F69" s="164">
        <f>SUM(F70:F78)</f>
        <v>675952</v>
      </c>
      <c r="G69" s="164">
        <f>SUM(G70:G78)</f>
        <v>1186984</v>
      </c>
      <c r="H69" s="165">
        <f t="shared" si="1"/>
        <v>1862936</v>
      </c>
      <c r="I69" s="166">
        <f aca="true" t="shared" si="15" ref="I69:N69">SUM(I70:I78)</f>
        <v>0</v>
      </c>
      <c r="J69" s="164">
        <f t="shared" si="15"/>
        <v>88551616</v>
      </c>
      <c r="K69" s="164">
        <f t="shared" si="15"/>
        <v>88210299</v>
      </c>
      <c r="L69" s="164">
        <f t="shared" si="15"/>
        <v>102721570</v>
      </c>
      <c r="M69" s="164">
        <f t="shared" si="15"/>
        <v>119430061</v>
      </c>
      <c r="N69" s="164">
        <f t="shared" si="15"/>
        <v>88383694</v>
      </c>
      <c r="O69" s="165">
        <f t="shared" si="3"/>
        <v>487297240</v>
      </c>
      <c r="P69" s="167">
        <f t="shared" si="4"/>
        <v>489160176</v>
      </c>
    </row>
    <row r="70" spans="1:16" ht="30" customHeight="1">
      <c r="A70" s="35"/>
      <c r="B70" s="35"/>
      <c r="C70" s="52"/>
      <c r="D70" s="45" t="s">
        <v>58</v>
      </c>
      <c r="E70" s="46"/>
      <c r="F70" s="160">
        <v>0</v>
      </c>
      <c r="G70" s="160">
        <v>0</v>
      </c>
      <c r="H70" s="176">
        <f t="shared" si="1"/>
        <v>0</v>
      </c>
      <c r="I70" s="162">
        <v>0</v>
      </c>
      <c r="J70" s="160">
        <v>9561899</v>
      </c>
      <c r="K70" s="160">
        <v>15107101</v>
      </c>
      <c r="L70" s="160">
        <v>15418231</v>
      </c>
      <c r="M70" s="160">
        <v>13989132</v>
      </c>
      <c r="N70" s="160">
        <v>6113997</v>
      </c>
      <c r="O70" s="176">
        <f t="shared" si="3"/>
        <v>60190360</v>
      </c>
      <c r="P70" s="177">
        <f t="shared" si="4"/>
        <v>60190360</v>
      </c>
    </row>
    <row r="71" spans="1:16" ht="30" customHeight="1">
      <c r="A71" s="35"/>
      <c r="B71" s="35"/>
      <c r="C71" s="36"/>
      <c r="D71" s="45" t="s">
        <v>59</v>
      </c>
      <c r="E71" s="46"/>
      <c r="F71" s="158">
        <v>0</v>
      </c>
      <c r="G71" s="158">
        <v>0</v>
      </c>
      <c r="H71" s="168">
        <f t="shared" si="1"/>
        <v>0</v>
      </c>
      <c r="I71" s="162">
        <v>0</v>
      </c>
      <c r="J71" s="158">
        <v>114759</v>
      </c>
      <c r="K71" s="158">
        <v>0</v>
      </c>
      <c r="L71" s="158">
        <v>0</v>
      </c>
      <c r="M71" s="158">
        <v>0</v>
      </c>
      <c r="N71" s="158">
        <v>0</v>
      </c>
      <c r="O71" s="169">
        <f t="shared" si="3"/>
        <v>114759</v>
      </c>
      <c r="P71" s="171">
        <f t="shared" si="4"/>
        <v>114759</v>
      </c>
    </row>
    <row r="72" spans="1:16" ht="30" customHeight="1">
      <c r="A72" s="35"/>
      <c r="B72" s="35"/>
      <c r="C72" s="36"/>
      <c r="D72" s="45" t="s">
        <v>74</v>
      </c>
      <c r="E72" s="46"/>
      <c r="F72" s="158">
        <v>0</v>
      </c>
      <c r="G72" s="158">
        <v>0</v>
      </c>
      <c r="H72" s="168">
        <f t="shared" si="1"/>
        <v>0</v>
      </c>
      <c r="I72" s="162">
        <v>0</v>
      </c>
      <c r="J72" s="158">
        <v>46172797</v>
      </c>
      <c r="K72" s="158">
        <v>35127379</v>
      </c>
      <c r="L72" s="158">
        <v>24479033</v>
      </c>
      <c r="M72" s="158">
        <v>13580620</v>
      </c>
      <c r="N72" s="158">
        <v>9227151</v>
      </c>
      <c r="O72" s="169">
        <f t="shared" si="3"/>
        <v>128586980</v>
      </c>
      <c r="P72" s="171">
        <f t="shared" si="4"/>
        <v>128586980</v>
      </c>
    </row>
    <row r="73" spans="1:16" ht="30" customHeight="1">
      <c r="A73" s="35"/>
      <c r="B73" s="35"/>
      <c r="C73" s="36"/>
      <c r="D73" s="45" t="s">
        <v>60</v>
      </c>
      <c r="E73" s="46"/>
      <c r="F73" s="158">
        <v>37638</v>
      </c>
      <c r="G73" s="158">
        <v>0</v>
      </c>
      <c r="H73" s="168">
        <f t="shared" si="1"/>
        <v>37638</v>
      </c>
      <c r="I73" s="159">
        <v>0</v>
      </c>
      <c r="J73" s="158">
        <v>4016738</v>
      </c>
      <c r="K73" s="158">
        <v>2416153</v>
      </c>
      <c r="L73" s="158">
        <v>6415551</v>
      </c>
      <c r="M73" s="158">
        <v>5199901</v>
      </c>
      <c r="N73" s="158">
        <v>3021576</v>
      </c>
      <c r="O73" s="169">
        <f t="shared" si="3"/>
        <v>21069919</v>
      </c>
      <c r="P73" s="171">
        <f t="shared" si="4"/>
        <v>21107557</v>
      </c>
    </row>
    <row r="74" spans="1:16" ht="30" customHeight="1">
      <c r="A74" s="35"/>
      <c r="B74" s="35"/>
      <c r="C74" s="36"/>
      <c r="D74" s="45" t="s">
        <v>61</v>
      </c>
      <c r="E74" s="46"/>
      <c r="F74" s="158">
        <v>638314</v>
      </c>
      <c r="G74" s="158">
        <v>1186984</v>
      </c>
      <c r="H74" s="168">
        <f t="shared" si="1"/>
        <v>1825298</v>
      </c>
      <c r="I74" s="159">
        <v>0</v>
      </c>
      <c r="J74" s="158">
        <v>10305597</v>
      </c>
      <c r="K74" s="158">
        <v>11120460</v>
      </c>
      <c r="L74" s="158">
        <v>7204712</v>
      </c>
      <c r="M74" s="158">
        <v>9806554</v>
      </c>
      <c r="N74" s="158">
        <v>2566411</v>
      </c>
      <c r="O74" s="169">
        <f t="shared" si="3"/>
        <v>41003734</v>
      </c>
      <c r="P74" s="171">
        <f t="shared" si="4"/>
        <v>42829032</v>
      </c>
    </row>
    <row r="75" spans="1:16" ht="30" customHeight="1">
      <c r="A75" s="35"/>
      <c r="B75" s="35"/>
      <c r="C75" s="36"/>
      <c r="D75" s="45" t="s">
        <v>62</v>
      </c>
      <c r="E75" s="46"/>
      <c r="F75" s="158">
        <v>0</v>
      </c>
      <c r="G75" s="158">
        <v>0</v>
      </c>
      <c r="H75" s="168">
        <f aca="true" t="shared" si="16" ref="H75:H84">SUM(F75:G75)</f>
        <v>0</v>
      </c>
      <c r="I75" s="162">
        <v>0</v>
      </c>
      <c r="J75" s="158">
        <v>18179234</v>
      </c>
      <c r="K75" s="158">
        <v>23526021</v>
      </c>
      <c r="L75" s="158">
        <v>28144521</v>
      </c>
      <c r="M75" s="158">
        <v>15767370</v>
      </c>
      <c r="N75" s="158">
        <v>8709261</v>
      </c>
      <c r="O75" s="169">
        <f aca="true" t="shared" si="17" ref="O75:O84">SUM(I75:N75)</f>
        <v>94326407</v>
      </c>
      <c r="P75" s="171">
        <f aca="true" t="shared" si="18" ref="P75:P84">SUM(O75,H75)</f>
        <v>94326407</v>
      </c>
    </row>
    <row r="76" spans="1:16" ht="30" customHeight="1">
      <c r="A76" s="35"/>
      <c r="B76" s="35"/>
      <c r="C76" s="36"/>
      <c r="D76" s="45" t="s">
        <v>63</v>
      </c>
      <c r="E76" s="46"/>
      <c r="F76" s="158">
        <v>0</v>
      </c>
      <c r="G76" s="158">
        <v>0</v>
      </c>
      <c r="H76" s="168">
        <f t="shared" si="16"/>
        <v>0</v>
      </c>
      <c r="I76" s="162">
        <v>0</v>
      </c>
      <c r="J76" s="158">
        <v>0</v>
      </c>
      <c r="K76" s="158">
        <v>0</v>
      </c>
      <c r="L76" s="158">
        <v>0</v>
      </c>
      <c r="M76" s="158">
        <v>0</v>
      </c>
      <c r="N76" s="158">
        <v>0</v>
      </c>
      <c r="O76" s="169">
        <f t="shared" si="17"/>
        <v>0</v>
      </c>
      <c r="P76" s="171">
        <f t="shared" si="18"/>
        <v>0</v>
      </c>
    </row>
    <row r="77" spans="1:16" ht="30" customHeight="1">
      <c r="A77" s="35"/>
      <c r="B77" s="35"/>
      <c r="C77" s="36"/>
      <c r="D77" s="150" t="s">
        <v>64</v>
      </c>
      <c r="E77" s="157"/>
      <c r="F77" s="158">
        <v>0</v>
      </c>
      <c r="G77" s="158">
        <v>0</v>
      </c>
      <c r="H77" s="169">
        <f t="shared" si="16"/>
        <v>0</v>
      </c>
      <c r="I77" s="162">
        <v>0</v>
      </c>
      <c r="J77" s="158">
        <v>200592</v>
      </c>
      <c r="K77" s="158">
        <v>913185</v>
      </c>
      <c r="L77" s="158">
        <v>21059522</v>
      </c>
      <c r="M77" s="158">
        <v>61086484</v>
      </c>
      <c r="N77" s="158">
        <v>58745298</v>
      </c>
      <c r="O77" s="169">
        <f t="shared" si="17"/>
        <v>142005081</v>
      </c>
      <c r="P77" s="171">
        <f t="shared" si="18"/>
        <v>142005081</v>
      </c>
    </row>
    <row r="78" spans="1:16" ht="30" customHeight="1" thickBot="1">
      <c r="A78" s="35"/>
      <c r="B78" s="35"/>
      <c r="C78" s="47"/>
      <c r="D78" s="152" t="s">
        <v>65</v>
      </c>
      <c r="E78" s="153"/>
      <c r="F78" s="161">
        <v>0</v>
      </c>
      <c r="G78" s="161">
        <v>0</v>
      </c>
      <c r="H78" s="178">
        <f t="shared" si="16"/>
        <v>0</v>
      </c>
      <c r="I78" s="163">
        <v>0</v>
      </c>
      <c r="J78" s="161">
        <v>0</v>
      </c>
      <c r="K78" s="161">
        <v>0</v>
      </c>
      <c r="L78" s="161">
        <v>0</v>
      </c>
      <c r="M78" s="161">
        <v>0</v>
      </c>
      <c r="N78" s="161">
        <v>0</v>
      </c>
      <c r="O78" s="178">
        <f t="shared" si="17"/>
        <v>0</v>
      </c>
      <c r="P78" s="179">
        <f t="shared" si="18"/>
        <v>0</v>
      </c>
    </row>
    <row r="79" spans="1:16" ht="30" customHeight="1">
      <c r="A79" s="35"/>
      <c r="B79" s="35"/>
      <c r="C79" s="34" t="s">
        <v>66</v>
      </c>
      <c r="D79" s="50"/>
      <c r="E79" s="51"/>
      <c r="F79" s="164">
        <f>SUM(F80:F83)</f>
        <v>0</v>
      </c>
      <c r="G79" s="164">
        <f>SUM(G80:G83)</f>
        <v>0</v>
      </c>
      <c r="H79" s="165">
        <f t="shared" si="16"/>
        <v>0</v>
      </c>
      <c r="I79" s="93">
        <v>0</v>
      </c>
      <c r="J79" s="164">
        <f>SUM(J80:J83)</f>
        <v>38587137</v>
      </c>
      <c r="K79" s="164">
        <f>SUM(K80:K83)</f>
        <v>48898248</v>
      </c>
      <c r="L79" s="164">
        <f>SUM(L80:L83)</f>
        <v>110045551</v>
      </c>
      <c r="M79" s="164">
        <f>SUM(M80:M83)</f>
        <v>249491222</v>
      </c>
      <c r="N79" s="164">
        <f>SUM(N80:N83)</f>
        <v>169947572</v>
      </c>
      <c r="O79" s="165">
        <f t="shared" si="17"/>
        <v>616969730</v>
      </c>
      <c r="P79" s="167">
        <f t="shared" si="18"/>
        <v>616969730</v>
      </c>
    </row>
    <row r="80" spans="1:16" ht="30" customHeight="1">
      <c r="A80" s="35"/>
      <c r="B80" s="35"/>
      <c r="C80" s="36"/>
      <c r="D80" s="45" t="s">
        <v>67</v>
      </c>
      <c r="E80" s="46"/>
      <c r="F80" s="158">
        <v>0</v>
      </c>
      <c r="G80" s="158">
        <v>0</v>
      </c>
      <c r="H80" s="169">
        <f t="shared" si="16"/>
        <v>0</v>
      </c>
      <c r="I80" s="162">
        <v>0</v>
      </c>
      <c r="J80" s="158">
        <v>1377697</v>
      </c>
      <c r="K80" s="158">
        <v>1987839</v>
      </c>
      <c r="L80" s="158">
        <v>48082034</v>
      </c>
      <c r="M80" s="158">
        <v>127624904</v>
      </c>
      <c r="N80" s="158">
        <v>95085094</v>
      </c>
      <c r="O80" s="169">
        <f t="shared" si="17"/>
        <v>274157568</v>
      </c>
      <c r="P80" s="171">
        <f t="shared" si="18"/>
        <v>274157568</v>
      </c>
    </row>
    <row r="81" spans="1:16" ht="30" customHeight="1">
      <c r="A81" s="35"/>
      <c r="B81" s="35"/>
      <c r="C81" s="36"/>
      <c r="D81" s="45" t="s">
        <v>68</v>
      </c>
      <c r="E81" s="46"/>
      <c r="F81" s="158">
        <v>0</v>
      </c>
      <c r="G81" s="158">
        <v>0</v>
      </c>
      <c r="H81" s="169">
        <f t="shared" si="16"/>
        <v>0</v>
      </c>
      <c r="I81" s="162">
        <v>0</v>
      </c>
      <c r="J81" s="158">
        <v>35156297</v>
      </c>
      <c r="K81" s="158">
        <v>41500956</v>
      </c>
      <c r="L81" s="158">
        <v>46741990</v>
      </c>
      <c r="M81" s="158">
        <v>51794708</v>
      </c>
      <c r="N81" s="158">
        <v>34188841</v>
      </c>
      <c r="O81" s="169">
        <f t="shared" si="17"/>
        <v>209382792</v>
      </c>
      <c r="P81" s="171">
        <f t="shared" si="18"/>
        <v>209382792</v>
      </c>
    </row>
    <row r="82" spans="1:16" ht="30" customHeight="1">
      <c r="A82" s="35"/>
      <c r="B82" s="35"/>
      <c r="C82" s="36"/>
      <c r="D82" s="45" t="s">
        <v>69</v>
      </c>
      <c r="E82" s="46"/>
      <c r="F82" s="158">
        <v>0</v>
      </c>
      <c r="G82" s="158">
        <v>0</v>
      </c>
      <c r="H82" s="169">
        <f t="shared" si="16"/>
        <v>0</v>
      </c>
      <c r="I82" s="162">
        <v>0</v>
      </c>
      <c r="J82" s="158">
        <v>445095</v>
      </c>
      <c r="K82" s="158">
        <v>2387043</v>
      </c>
      <c r="L82" s="158">
        <v>8566866</v>
      </c>
      <c r="M82" s="158">
        <v>38097343</v>
      </c>
      <c r="N82" s="158">
        <v>20814840</v>
      </c>
      <c r="O82" s="169">
        <f t="shared" si="17"/>
        <v>70311187</v>
      </c>
      <c r="P82" s="171">
        <f t="shared" si="18"/>
        <v>70311187</v>
      </c>
    </row>
    <row r="83" spans="1:16" ht="30" customHeight="1" thickBot="1">
      <c r="A83" s="35"/>
      <c r="B83" s="35"/>
      <c r="C83" s="47"/>
      <c r="D83" s="48" t="s">
        <v>78</v>
      </c>
      <c r="E83" s="49"/>
      <c r="F83" s="172">
        <v>0</v>
      </c>
      <c r="G83" s="172">
        <v>0</v>
      </c>
      <c r="H83" s="173">
        <f t="shared" si="16"/>
        <v>0</v>
      </c>
      <c r="I83" s="180">
        <v>0</v>
      </c>
      <c r="J83" s="172">
        <v>1608048</v>
      </c>
      <c r="K83" s="172">
        <v>3022410</v>
      </c>
      <c r="L83" s="172">
        <v>6654661</v>
      </c>
      <c r="M83" s="172">
        <v>31974267</v>
      </c>
      <c r="N83" s="172">
        <v>19858797</v>
      </c>
      <c r="O83" s="173">
        <f t="shared" si="17"/>
        <v>63118183</v>
      </c>
      <c r="P83" s="175">
        <f t="shared" si="18"/>
        <v>63118183</v>
      </c>
    </row>
    <row r="84" spans="1:16" ht="30" customHeight="1" thickBot="1">
      <c r="A84" s="35"/>
      <c r="B84" s="35"/>
      <c r="C84" s="154" t="s">
        <v>70</v>
      </c>
      <c r="D84" s="155"/>
      <c r="E84" s="155"/>
      <c r="F84" s="181">
        <f>SUM(F48,F69,F79)</f>
        <v>21333816</v>
      </c>
      <c r="G84" s="181">
        <f>SUM(G48,G69,G79)</f>
        <v>36030721</v>
      </c>
      <c r="H84" s="182">
        <f t="shared" si="16"/>
        <v>57364537</v>
      </c>
      <c r="I84" s="183">
        <f aca="true" t="shared" si="19" ref="I84:N84">SUM(I48,I69,I79)</f>
        <v>0</v>
      </c>
      <c r="J84" s="181">
        <f t="shared" si="19"/>
        <v>369592226</v>
      </c>
      <c r="K84" s="181">
        <f t="shared" si="19"/>
        <v>331511235</v>
      </c>
      <c r="L84" s="181">
        <f t="shared" si="19"/>
        <v>362662143</v>
      </c>
      <c r="M84" s="181">
        <f t="shared" si="19"/>
        <v>507562842</v>
      </c>
      <c r="N84" s="181">
        <f t="shared" si="19"/>
        <v>332355840</v>
      </c>
      <c r="O84" s="182">
        <f t="shared" si="17"/>
        <v>1903684286</v>
      </c>
      <c r="P84" s="184">
        <f t="shared" si="18"/>
        <v>1961048823</v>
      </c>
    </row>
    <row r="85" ht="12.75" thickTop="1"/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情報政策課</cp:lastModifiedBy>
  <cp:lastPrinted>2019-12-14T11:02:24Z</cp:lastPrinted>
  <dcterms:created xsi:type="dcterms:W3CDTF">2012-04-10T04:28:23Z</dcterms:created>
  <dcterms:modified xsi:type="dcterms:W3CDTF">2019-12-14T11:18:37Z</dcterms:modified>
  <cp:category/>
  <cp:version/>
  <cp:contentType/>
  <cp:contentStatus/>
</cp:coreProperties>
</file>