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<sst xmlns="http://schemas.openxmlformats.org/spreadsheetml/2006/main" count="263" uniqueCount="81">
  <si>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</si>
  <si>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</si>
  <si>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</si>
  <si>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</si>
  <si>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</si>
  <si>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</si>
  <si>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</si>
  <si>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</si>
  <si>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</si>
  <si>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</si>
  <si>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</si>
  <si>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</si>
  <si>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</si>
  <si>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</si>
  <si>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</si>
  <si>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</si>
  <si>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</si>
  <si>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</si>
  <si>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</si>
  <si>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</si>
  <si>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</si>
  <si>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</si>
  <si>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</si>
  <si>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</si>
  <si>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</si>
  <si>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</si>
  <si>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</si>
  <si>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</si>
  <si>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</si>
  <si>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</si>
  <si>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</si>
  <si>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</si>
  <si>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</si>
  <si>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</si>
  <si>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</si>
  <si>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</si>
  <si>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</si>
  <si>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</si>
  <si>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</si>
  <si>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</si>
  <si>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</si>
  <si>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</si>
  <si>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</si>
  <si>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</si>
  <si>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</si>
  <si>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</si>
  <si>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</si>
  <si>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</si>
  <si>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</si>
  <si>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</si>
  <si>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</si>
  <si>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</si>
  <si>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</si>
  <si>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</si>
  <si>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</si>
  <si>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</si>
  <si>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</si>
  <si>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</si>
  <si>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</si>
  <si>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</si>
  <si>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</si>
  <si>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</si>
  <si>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</si>
  <si>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</si>
  <si>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</si>
  <si>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</si>
  <si>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</si>
  <si>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</si>
  <si>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</si>
  <si>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</si>
  <si>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</si>
  <si>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</si>
  <si>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</si>
  <si>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</si>
  <si>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</si>
  <si>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</si>
  <si>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</si>
  <si>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</si>
  <si>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</si>
  <si>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</si>
  <si>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30年 3月分）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</si>
</sst>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80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43392</v>
      </c>
      <c r="G7" s="151"/>
      <c r="H7" s="150">
        <v>47712</v>
      </c>
      <c r="I7" s="151"/>
      <c r="J7" s="150">
        <f>SUM(F7:I7)</f>
        <v>91104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3366</v>
      </c>
      <c r="G12" s="24">
        <f>SUM(G13:G14)</f>
        <v>2706</v>
      </c>
      <c r="H12" s="25">
        <f>F12+G12</f>
        <v>6072</v>
      </c>
      <c r="I12" s="19">
        <v>0</v>
      </c>
      <c r="J12" s="24">
        <f>J13+J14</f>
        <v>4354</v>
      </c>
      <c r="K12" s="24">
        <f>K13+K14</f>
        <v>2560</v>
      </c>
      <c r="L12" s="24">
        <f>L13+L14</f>
        <v>2086</v>
      </c>
      <c r="M12" s="24">
        <f>M13+M14</f>
        <v>2433</v>
      </c>
      <c r="N12" s="24">
        <f>N13+N14</f>
        <v>1463</v>
      </c>
      <c r="O12" s="25">
        <f>SUM(J12:N12)</f>
        <v>12896</v>
      </c>
      <c r="P12" s="27">
        <f>H12+O12</f>
        <v>18968</v>
      </c>
      <c r="Q12" s="17"/>
    </row>
    <row r="13" spans="3:16" ht="49.5" customHeight="1">
      <c r="C13" s="117" t="s">
        <v>14</v>
      </c>
      <c r="D13" s="118"/>
      <c r="E13" s="118"/>
      <c r="F13" s="24">
        <v>404</v>
      </c>
      <c r="G13" s="24">
        <v>299</v>
      </c>
      <c r="H13" s="25">
        <f>F13+G13</f>
        <v>703</v>
      </c>
      <c r="I13" s="19">
        <v>0</v>
      </c>
      <c r="J13" s="24">
        <v>454</v>
      </c>
      <c r="K13" s="24">
        <v>285</v>
      </c>
      <c r="L13" s="24">
        <v>191</v>
      </c>
      <c r="M13" s="24">
        <v>200</v>
      </c>
      <c r="N13" s="24">
        <v>129</v>
      </c>
      <c r="O13" s="25">
        <f>SUM(J13:N13)</f>
        <v>1259</v>
      </c>
      <c r="P13" s="27">
        <f>H13+O13</f>
        <v>1962</v>
      </c>
    </row>
    <row r="14" spans="3:16" ht="49.5" customHeight="1">
      <c r="C14" s="165" t="s">
        <v>15</v>
      </c>
      <c r="D14" s="166"/>
      <c r="E14" s="166"/>
      <c r="F14" s="24">
        <v>2962</v>
      </c>
      <c r="G14" s="24">
        <v>2407</v>
      </c>
      <c r="H14" s="25">
        <f>F14+G14</f>
        <v>5369</v>
      </c>
      <c r="I14" s="19">
        <v>0</v>
      </c>
      <c r="J14" s="24">
        <v>3900</v>
      </c>
      <c r="K14" s="24">
        <v>2275</v>
      </c>
      <c r="L14" s="24">
        <v>1895</v>
      </c>
      <c r="M14" s="24">
        <v>2233</v>
      </c>
      <c r="N14" s="24">
        <v>1334</v>
      </c>
      <c r="O14" s="25">
        <f>SUM(J14:N14)</f>
        <v>11637</v>
      </c>
      <c r="P14" s="27">
        <f>H14+O14</f>
        <v>17006</v>
      </c>
    </row>
    <row r="15" spans="3:16" ht="49.5" customHeight="1">
      <c r="C15" s="165" t="s">
        <v>16</v>
      </c>
      <c r="D15" s="166"/>
      <c r="E15" s="166"/>
      <c r="F15" s="24">
        <v>31</v>
      </c>
      <c r="G15" s="24">
        <v>39</v>
      </c>
      <c r="H15" s="25">
        <f>F15+G15</f>
        <v>70</v>
      </c>
      <c r="I15" s="19">
        <v>0</v>
      </c>
      <c r="J15" s="24">
        <v>74</v>
      </c>
      <c r="K15" s="24">
        <v>51</v>
      </c>
      <c r="L15" s="24">
        <v>28</v>
      </c>
      <c r="M15" s="24">
        <v>40</v>
      </c>
      <c r="N15" s="24">
        <v>22</v>
      </c>
      <c r="O15" s="25">
        <f>SUM(J15:N15)</f>
        <v>215</v>
      </c>
      <c r="P15" s="27">
        <f>H15+O15</f>
        <v>285</v>
      </c>
    </row>
    <row r="16" spans="3:16" ht="49.5" customHeight="1" thickBot="1">
      <c r="C16" s="167" t="s">
        <v>17</v>
      </c>
      <c r="D16" s="168"/>
      <c r="E16" s="168"/>
      <c r="F16" s="119">
        <f>F12+F15</f>
        <v>3397</v>
      </c>
      <c r="G16" s="119">
        <f>G12+G15</f>
        <v>2745</v>
      </c>
      <c r="H16" s="119">
        <f>H12+H15</f>
        <v>6142</v>
      </c>
      <c r="I16" s="120">
        <v>0</v>
      </c>
      <c r="J16" s="119">
        <f aca="true" t="shared" si="0" ref="J16:O16">J12+J15</f>
        <v>4428</v>
      </c>
      <c r="K16" s="119">
        <f t="shared" si="0"/>
        <v>2611</v>
      </c>
      <c r="L16" s="119">
        <f t="shared" si="0"/>
        <v>2114</v>
      </c>
      <c r="M16" s="119">
        <f t="shared" si="0"/>
        <v>2473</v>
      </c>
      <c r="N16" s="119">
        <f t="shared" si="0"/>
        <v>1485</v>
      </c>
      <c r="O16" s="119">
        <f t="shared" si="0"/>
        <v>13111</v>
      </c>
      <c r="P16" s="121">
        <f>H16+O16</f>
        <v>19253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1041</v>
      </c>
      <c r="G22" s="24">
        <v>1303</v>
      </c>
      <c r="H22" s="25">
        <f>SUM(F22:G22)</f>
        <v>2344</v>
      </c>
      <c r="I22" s="26">
        <v>0</v>
      </c>
      <c r="J22" s="24">
        <v>3191</v>
      </c>
      <c r="K22" s="24">
        <v>1943</v>
      </c>
      <c r="L22" s="24">
        <v>1170</v>
      </c>
      <c r="M22" s="24">
        <v>830</v>
      </c>
      <c r="N22" s="24">
        <v>357</v>
      </c>
      <c r="O22" s="25">
        <f>SUM(I22:N22)</f>
        <v>7491</v>
      </c>
      <c r="P22" s="27">
        <f>H22+O22</f>
        <v>9835</v>
      </c>
      <c r="Q22" s="17"/>
    </row>
    <row r="23" spans="3:16" ht="49.5" customHeight="1">
      <c r="C23" s="165" t="s">
        <v>16</v>
      </c>
      <c r="D23" s="166"/>
      <c r="E23" s="166"/>
      <c r="F23" s="24">
        <v>9</v>
      </c>
      <c r="G23" s="24">
        <v>23</v>
      </c>
      <c r="H23" s="25">
        <f>SUM(F23:G23)</f>
        <v>32</v>
      </c>
      <c r="I23" s="26">
        <v>0</v>
      </c>
      <c r="J23" s="24">
        <v>57</v>
      </c>
      <c r="K23" s="24">
        <v>38</v>
      </c>
      <c r="L23" s="24">
        <v>16</v>
      </c>
      <c r="M23" s="24">
        <v>16</v>
      </c>
      <c r="N23" s="24">
        <v>14</v>
      </c>
      <c r="O23" s="25">
        <f>SUM(I23:N23)</f>
        <v>141</v>
      </c>
      <c r="P23" s="27">
        <f>H23+O23</f>
        <v>173</v>
      </c>
    </row>
    <row r="24" spans="3:16" ht="49.5" customHeight="1" thickBot="1">
      <c r="C24" s="167" t="s">
        <v>17</v>
      </c>
      <c r="D24" s="168"/>
      <c r="E24" s="168"/>
      <c r="F24" s="119">
        <f>SUM(F22:F23)</f>
        <v>1050</v>
      </c>
      <c r="G24" s="119">
        <f>SUM(G22:G23)</f>
        <v>1326</v>
      </c>
      <c r="H24" s="122">
        <f>SUM(F24:G24)</f>
        <v>2376</v>
      </c>
      <c r="I24" s="123">
        <f>SUM(I22:I23)</f>
        <v>0</v>
      </c>
      <c r="J24" s="119">
        <f aca="true" t="shared" si="1" ref="J24:O24">SUM(J22:J23)</f>
        <v>3248</v>
      </c>
      <c r="K24" s="119">
        <f t="shared" si="1"/>
        <v>1981</v>
      </c>
      <c r="L24" s="119">
        <f t="shared" si="1"/>
        <v>1186</v>
      </c>
      <c r="M24" s="119">
        <f t="shared" si="1"/>
        <v>846</v>
      </c>
      <c r="N24" s="119">
        <f t="shared" si="1"/>
        <v>371</v>
      </c>
      <c r="O24" s="122">
        <f t="shared" si="1"/>
        <v>7632</v>
      </c>
      <c r="P24" s="121">
        <f>H24+O24</f>
        <v>10008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11</v>
      </c>
      <c r="G30" s="24">
        <v>17</v>
      </c>
      <c r="H30" s="25">
        <f>SUM(F30:G30)</f>
        <v>28</v>
      </c>
      <c r="I30" s="26">
        <v>0</v>
      </c>
      <c r="J30" s="24">
        <v>1021</v>
      </c>
      <c r="K30" s="24">
        <v>712</v>
      </c>
      <c r="L30" s="24">
        <v>543</v>
      </c>
      <c r="M30" s="24">
        <v>492</v>
      </c>
      <c r="N30" s="24">
        <v>301</v>
      </c>
      <c r="O30" s="25">
        <f>SUM(I30:N30)</f>
        <v>3069</v>
      </c>
      <c r="P30" s="27">
        <f>H30+O30</f>
        <v>3097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7</v>
      </c>
      <c r="L31" s="24">
        <v>6</v>
      </c>
      <c r="M31" s="24">
        <v>4</v>
      </c>
      <c r="N31" s="24">
        <v>4</v>
      </c>
      <c r="O31" s="25">
        <f>SUM(I31:N31)</f>
        <v>32</v>
      </c>
      <c r="P31" s="27">
        <f>H31+O31</f>
        <v>32</v>
      </c>
    </row>
    <row r="32" spans="3:16" ht="49.5" customHeight="1" thickBot="1">
      <c r="C32" s="167" t="s">
        <v>17</v>
      </c>
      <c r="D32" s="168"/>
      <c r="E32" s="168"/>
      <c r="F32" s="119">
        <f>SUM(F30:F31)</f>
        <v>11</v>
      </c>
      <c r="G32" s="119">
        <f>SUM(G30:G31)</f>
        <v>17</v>
      </c>
      <c r="H32" s="122">
        <f>SUM(F32:G32)</f>
        <v>28</v>
      </c>
      <c r="I32" s="123">
        <f aca="true" t="shared" si="2" ref="I32:N32">SUM(I30:I31)</f>
        <v>0</v>
      </c>
      <c r="J32" s="119">
        <f t="shared" si="2"/>
        <v>1032</v>
      </c>
      <c r="K32" s="119">
        <f t="shared" si="2"/>
        <v>719</v>
      </c>
      <c r="L32" s="119">
        <f t="shared" si="2"/>
        <v>549</v>
      </c>
      <c r="M32" s="119">
        <f t="shared" si="2"/>
        <v>496</v>
      </c>
      <c r="N32" s="119">
        <f t="shared" si="2"/>
        <v>305</v>
      </c>
      <c r="O32" s="122">
        <f>SUM(I32:N32)</f>
        <v>3101</v>
      </c>
      <c r="P32" s="121">
        <f>H32+O32</f>
        <v>3129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f>SUM(F39:F40)</f>
        <v>0</v>
      </c>
      <c r="G38" s="33">
        <f>SUM(G39:G40)</f>
        <v>0</v>
      </c>
      <c r="H38" s="34">
        <f aca="true" t="shared" si="3" ref="H38:H47">SUM(F38:G38)</f>
        <v>0</v>
      </c>
      <c r="I38" s="35">
        <f>SUM(I39:I40)</f>
        <v>9</v>
      </c>
      <c r="J38" s="33">
        <f>SUM(J39:J40)</f>
        <v>18</v>
      </c>
      <c r="K38" s="33">
        <f>SUM(K39:K40)</f>
        <v>200</v>
      </c>
      <c r="L38" s="33">
        <f>SUM(L39:L40)</f>
        <v>475</v>
      </c>
      <c r="M38" s="33">
        <f>SUM(M39:M40)</f>
        <v>386</v>
      </c>
      <c r="N38" s="34">
        <f aca="true" t="shared" si="4" ref="N38:N47">SUM(I38:M38)</f>
        <v>1088</v>
      </c>
      <c r="O38" s="36">
        <f aca="true" t="shared" si="5" ref="O38:O47">H38+N38</f>
        <v>1088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f t="shared" si="3"/>
        <v>0</v>
      </c>
      <c r="I39" s="26">
        <v>9</v>
      </c>
      <c r="J39" s="24">
        <v>17</v>
      </c>
      <c r="K39" s="24">
        <v>197</v>
      </c>
      <c r="L39" s="24">
        <v>473</v>
      </c>
      <c r="M39" s="24">
        <v>384</v>
      </c>
      <c r="N39" s="25">
        <f t="shared" si="4"/>
        <v>1080</v>
      </c>
      <c r="O39" s="27">
        <f t="shared" si="5"/>
        <v>1080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f t="shared" si="3"/>
        <v>0</v>
      </c>
      <c r="I40" s="123">
        <v>0</v>
      </c>
      <c r="J40" s="119">
        <v>1</v>
      </c>
      <c r="K40" s="119">
        <v>3</v>
      </c>
      <c r="L40" s="119">
        <v>2</v>
      </c>
      <c r="M40" s="119">
        <v>2</v>
      </c>
      <c r="N40" s="122">
        <f t="shared" si="4"/>
        <v>8</v>
      </c>
      <c r="O40" s="121">
        <f t="shared" si="5"/>
        <v>8</v>
      </c>
    </row>
    <row r="41" spans="3:15" ht="49.5" customHeight="1">
      <c r="C41" s="177" t="s">
        <v>35</v>
      </c>
      <c r="D41" s="178"/>
      <c r="E41" s="178"/>
      <c r="F41" s="33">
        <f>SUM(F42:F43)</f>
        <v>0</v>
      </c>
      <c r="G41" s="33">
        <f>SUM(G42:G43)</f>
        <v>0</v>
      </c>
      <c r="H41" s="34">
        <f t="shared" si="3"/>
        <v>0</v>
      </c>
      <c r="I41" s="35">
        <f>SUM(I42:I43)</f>
        <v>137</v>
      </c>
      <c r="J41" s="33">
        <f>SUM(J42:J43)</f>
        <v>148</v>
      </c>
      <c r="K41" s="33">
        <f>SUM(K42:K43)</f>
        <v>188</v>
      </c>
      <c r="L41" s="33">
        <f>SUM(L42:L43)</f>
        <v>216</v>
      </c>
      <c r="M41" s="33">
        <f>SUM(M42:M43)</f>
        <v>73</v>
      </c>
      <c r="N41" s="34">
        <f t="shared" si="4"/>
        <v>762</v>
      </c>
      <c r="O41" s="36">
        <f t="shared" si="5"/>
        <v>762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f t="shared" si="3"/>
        <v>0</v>
      </c>
      <c r="I42" s="26">
        <v>136</v>
      </c>
      <c r="J42" s="24">
        <v>148</v>
      </c>
      <c r="K42" s="24">
        <v>185</v>
      </c>
      <c r="L42" s="24">
        <v>214</v>
      </c>
      <c r="M42" s="24">
        <v>72</v>
      </c>
      <c r="N42" s="25">
        <f t="shared" si="4"/>
        <v>755</v>
      </c>
      <c r="O42" s="27">
        <f t="shared" si="5"/>
        <v>755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f t="shared" si="3"/>
        <v>0</v>
      </c>
      <c r="I43" s="123">
        <v>1</v>
      </c>
      <c r="J43" s="119">
        <v>0</v>
      </c>
      <c r="K43" s="119">
        <v>3</v>
      </c>
      <c r="L43" s="119">
        <v>2</v>
      </c>
      <c r="M43" s="119">
        <v>1</v>
      </c>
      <c r="N43" s="122">
        <f t="shared" si="4"/>
        <v>7</v>
      </c>
      <c r="O43" s="121">
        <f t="shared" si="5"/>
        <v>7</v>
      </c>
    </row>
    <row r="44" spans="3:15" ht="49.5" customHeight="1">
      <c r="C44" s="177" t="s">
        <v>21</v>
      </c>
      <c r="D44" s="178"/>
      <c r="E44" s="178"/>
      <c r="F44" s="33">
        <f>SUM(F45:F46)</f>
        <v>0</v>
      </c>
      <c r="G44" s="33">
        <f>SUM(G45:G46)</f>
        <v>0</v>
      </c>
      <c r="H44" s="34">
        <f t="shared" si="3"/>
        <v>0</v>
      </c>
      <c r="I44" s="35">
        <f>SUM(I45:I46)</f>
        <v>9</v>
      </c>
      <c r="J44" s="33">
        <f>SUM(J45:J46)</f>
        <v>12</v>
      </c>
      <c r="K44" s="33">
        <f>SUM(K45:K46)</f>
        <v>40</v>
      </c>
      <c r="L44" s="33">
        <f>SUM(L45:L46)</f>
        <v>162</v>
      </c>
      <c r="M44" s="33">
        <f>SUM(M45:M46)</f>
        <v>126</v>
      </c>
      <c r="N44" s="34">
        <f>SUM(I44:M44)</f>
        <v>349</v>
      </c>
      <c r="O44" s="36">
        <f t="shared" si="5"/>
        <v>349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f t="shared" si="3"/>
        <v>0</v>
      </c>
      <c r="I45" s="26">
        <v>9</v>
      </c>
      <c r="J45" s="24">
        <v>12</v>
      </c>
      <c r="K45" s="24">
        <v>40</v>
      </c>
      <c r="L45" s="24">
        <v>159</v>
      </c>
      <c r="M45" s="24">
        <v>122</v>
      </c>
      <c r="N45" s="25">
        <f t="shared" si="4"/>
        <v>342</v>
      </c>
      <c r="O45" s="27">
        <f t="shared" si="5"/>
        <v>342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f t="shared" si="3"/>
        <v>0</v>
      </c>
      <c r="I46" s="123">
        <v>0</v>
      </c>
      <c r="J46" s="119">
        <v>0</v>
      </c>
      <c r="K46" s="119">
        <v>0</v>
      </c>
      <c r="L46" s="119">
        <v>3</v>
      </c>
      <c r="M46" s="119">
        <v>4</v>
      </c>
      <c r="N46" s="122">
        <f t="shared" si="4"/>
        <v>7</v>
      </c>
      <c r="O46" s="121">
        <f t="shared" si="5"/>
        <v>7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f t="shared" si="3"/>
        <v>0</v>
      </c>
      <c r="I47" s="127">
        <v>155</v>
      </c>
      <c r="J47" s="125">
        <v>177</v>
      </c>
      <c r="K47" s="125">
        <v>427</v>
      </c>
      <c r="L47" s="125">
        <v>849</v>
      </c>
      <c r="M47" s="125">
        <v>583</v>
      </c>
      <c r="N47" s="126">
        <f t="shared" si="4"/>
        <v>2191</v>
      </c>
      <c r="O47" s="128">
        <f t="shared" si="5"/>
        <v>2191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2264</v>
      </c>
      <c r="G10" s="60">
        <f>SUM(G11,G17,G20,G24,G28,G29)</f>
        <v>3038</v>
      </c>
      <c r="H10" s="85">
        <f>SUM(F10:G10)</f>
        <v>5302</v>
      </c>
      <c r="I10" s="135">
        <f aca="true" t="shared" si="0" ref="I10:N10">SUM(I11,I17,I20,I24,I28,I29)</f>
        <v>0</v>
      </c>
      <c r="J10" s="60">
        <f>SUM(J11,J17,J20,J24,J28,J29)</f>
        <v>8552</v>
      </c>
      <c r="K10" s="60">
        <f t="shared" si="0"/>
        <v>5847</v>
      </c>
      <c r="L10" s="60">
        <f t="shared" si="0"/>
        <v>3571</v>
      </c>
      <c r="M10" s="60">
        <f t="shared" si="0"/>
        <v>2675</v>
      </c>
      <c r="N10" s="60">
        <f t="shared" si="0"/>
        <v>1292</v>
      </c>
      <c r="O10" s="129">
        <f>SUM(I10:N10)</f>
        <v>21937</v>
      </c>
      <c r="P10" s="87">
        <f>SUM(O10,H10)</f>
        <v>27239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212</v>
      </c>
      <c r="G11" s="65">
        <f>SUM(G12:G16)</f>
        <v>294</v>
      </c>
      <c r="H11" s="66">
        <f>SUM(F11:G11)</f>
        <v>506</v>
      </c>
      <c r="I11" s="136">
        <f aca="true" t="shared" si="1" ref="I11:N11">SUM(I12:I16)</f>
        <v>0</v>
      </c>
      <c r="J11" s="65">
        <f t="shared" si="1"/>
        <v>1781</v>
      </c>
      <c r="K11" s="65">
        <f t="shared" si="1"/>
        <v>1218</v>
      </c>
      <c r="L11" s="65">
        <f t="shared" si="1"/>
        <v>755</v>
      </c>
      <c r="M11" s="65">
        <f t="shared" si="1"/>
        <v>668</v>
      </c>
      <c r="N11" s="65">
        <f t="shared" si="1"/>
        <v>421</v>
      </c>
      <c r="O11" s="130">
        <f aca="true" t="shared" si="2" ref="O11:O43">SUM(I11:N11)</f>
        <v>4843</v>
      </c>
      <c r="P11" s="68">
        <f aca="true" t="shared" si="3" ref="P11:P43">SUM(O11,H11)</f>
        <v>5349</v>
      </c>
    </row>
    <row r="12" spans="3:16" s="61" customFormat="1" ht="30" customHeight="1">
      <c r="C12" s="62"/>
      <c r="D12" s="63"/>
      <c r="E12" s="69" t="s">
        <v>44</v>
      </c>
      <c r="F12" s="65">
        <v>106</v>
      </c>
      <c r="G12" s="65">
        <v>118</v>
      </c>
      <c r="H12" s="66">
        <f>SUM(F12:G12)</f>
        <v>224</v>
      </c>
      <c r="I12" s="136">
        <v>0</v>
      </c>
      <c r="J12" s="65">
        <v>1081</v>
      </c>
      <c r="K12" s="65">
        <v>604</v>
      </c>
      <c r="L12" s="65">
        <v>283</v>
      </c>
      <c r="M12" s="65">
        <v>239</v>
      </c>
      <c r="N12" s="65">
        <v>126</v>
      </c>
      <c r="O12" s="130">
        <f t="shared" si="2"/>
        <v>2333</v>
      </c>
      <c r="P12" s="68">
        <f t="shared" si="3"/>
        <v>2557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2</v>
      </c>
      <c r="K13" s="65">
        <v>2</v>
      </c>
      <c r="L13" s="65">
        <v>14</v>
      </c>
      <c r="M13" s="65">
        <v>32</v>
      </c>
      <c r="N13" s="65">
        <v>42</v>
      </c>
      <c r="O13" s="130">
        <f t="shared" si="2"/>
        <v>92</v>
      </c>
      <c r="P13" s="68">
        <f t="shared" si="3"/>
        <v>92</v>
      </c>
    </row>
    <row r="14" spans="3:16" s="61" customFormat="1" ht="30" customHeight="1">
      <c r="C14" s="62"/>
      <c r="D14" s="63"/>
      <c r="E14" s="69" t="s">
        <v>46</v>
      </c>
      <c r="F14" s="65">
        <v>36</v>
      </c>
      <c r="G14" s="65">
        <v>60</v>
      </c>
      <c r="H14" s="66">
        <f t="shared" si="4"/>
        <v>96</v>
      </c>
      <c r="I14" s="136">
        <v>0</v>
      </c>
      <c r="J14" s="65">
        <v>195</v>
      </c>
      <c r="K14" s="65">
        <v>136</v>
      </c>
      <c r="L14" s="65">
        <v>100</v>
      </c>
      <c r="M14" s="65">
        <v>111</v>
      </c>
      <c r="N14" s="65">
        <v>72</v>
      </c>
      <c r="O14" s="130">
        <f t="shared" si="2"/>
        <v>614</v>
      </c>
      <c r="P14" s="68">
        <f t="shared" si="3"/>
        <v>710</v>
      </c>
    </row>
    <row r="15" spans="3:16" s="61" customFormat="1" ht="30" customHeight="1">
      <c r="C15" s="62"/>
      <c r="D15" s="63"/>
      <c r="E15" s="69" t="s">
        <v>47</v>
      </c>
      <c r="F15" s="65">
        <v>34</v>
      </c>
      <c r="G15" s="65">
        <v>70</v>
      </c>
      <c r="H15" s="66">
        <f t="shared" si="4"/>
        <v>104</v>
      </c>
      <c r="I15" s="136">
        <v>0</v>
      </c>
      <c r="J15" s="65">
        <v>154</v>
      </c>
      <c r="K15" s="65">
        <v>121</v>
      </c>
      <c r="L15" s="65">
        <v>91</v>
      </c>
      <c r="M15" s="65">
        <v>53</v>
      </c>
      <c r="N15" s="65">
        <v>42</v>
      </c>
      <c r="O15" s="130">
        <f t="shared" si="2"/>
        <v>461</v>
      </c>
      <c r="P15" s="68">
        <f t="shared" si="3"/>
        <v>565</v>
      </c>
    </row>
    <row r="16" spans="3:16" s="61" customFormat="1" ht="30" customHeight="1">
      <c r="C16" s="62"/>
      <c r="D16" s="63"/>
      <c r="E16" s="69" t="s">
        <v>48</v>
      </c>
      <c r="F16" s="65">
        <v>36</v>
      </c>
      <c r="G16" s="65">
        <v>46</v>
      </c>
      <c r="H16" s="66">
        <f t="shared" si="4"/>
        <v>82</v>
      </c>
      <c r="I16" s="136">
        <v>0</v>
      </c>
      <c r="J16" s="65">
        <v>349</v>
      </c>
      <c r="K16" s="65">
        <v>355</v>
      </c>
      <c r="L16" s="65">
        <v>267</v>
      </c>
      <c r="M16" s="65">
        <v>233</v>
      </c>
      <c r="N16" s="65">
        <v>139</v>
      </c>
      <c r="O16" s="130">
        <f t="shared" si="2"/>
        <v>1343</v>
      </c>
      <c r="P16" s="68">
        <f t="shared" si="3"/>
        <v>1425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474</v>
      </c>
      <c r="G17" s="65">
        <f>SUM(G18:G19)</f>
        <v>515</v>
      </c>
      <c r="H17" s="66">
        <f>SUM(F17:G17)</f>
        <v>989</v>
      </c>
      <c r="I17" s="136">
        <f aca="true" t="shared" si="5" ref="I17:N17">SUM(I18:I19)</f>
        <v>0</v>
      </c>
      <c r="J17" s="65">
        <f t="shared" si="5"/>
        <v>1981</v>
      </c>
      <c r="K17" s="65">
        <f t="shared" si="5"/>
        <v>1229</v>
      </c>
      <c r="L17" s="65">
        <f t="shared" si="5"/>
        <v>646</v>
      </c>
      <c r="M17" s="65">
        <f t="shared" si="5"/>
        <v>405</v>
      </c>
      <c r="N17" s="65">
        <f t="shared" si="5"/>
        <v>159</v>
      </c>
      <c r="O17" s="130">
        <f t="shared" si="2"/>
        <v>4420</v>
      </c>
      <c r="P17" s="68">
        <f t="shared" si="3"/>
        <v>5409</v>
      </c>
    </row>
    <row r="18" spans="3:16" s="61" customFormat="1" ht="30" customHeight="1">
      <c r="C18" s="62"/>
      <c r="D18" s="63"/>
      <c r="E18" s="69" t="s">
        <v>50</v>
      </c>
      <c r="F18" s="65">
        <v>187</v>
      </c>
      <c r="G18" s="65">
        <v>192</v>
      </c>
      <c r="H18" s="66">
        <f t="shared" si="4"/>
        <v>379</v>
      </c>
      <c r="I18" s="136">
        <v>0</v>
      </c>
      <c r="J18" s="65">
        <v>1393</v>
      </c>
      <c r="K18" s="65">
        <v>879</v>
      </c>
      <c r="L18" s="65">
        <v>459</v>
      </c>
      <c r="M18" s="65">
        <v>324</v>
      </c>
      <c r="N18" s="65">
        <v>128</v>
      </c>
      <c r="O18" s="130">
        <f t="shared" si="2"/>
        <v>3183</v>
      </c>
      <c r="P18" s="68">
        <f t="shared" si="3"/>
        <v>3562</v>
      </c>
    </row>
    <row r="19" spans="3:16" s="61" customFormat="1" ht="30" customHeight="1">
      <c r="C19" s="62"/>
      <c r="D19" s="63"/>
      <c r="E19" s="69" t="s">
        <v>51</v>
      </c>
      <c r="F19" s="65">
        <v>287</v>
      </c>
      <c r="G19" s="65">
        <v>323</v>
      </c>
      <c r="H19" s="66">
        <f t="shared" si="4"/>
        <v>610</v>
      </c>
      <c r="I19" s="136">
        <v>0</v>
      </c>
      <c r="J19" s="65">
        <v>588</v>
      </c>
      <c r="K19" s="65">
        <v>350</v>
      </c>
      <c r="L19" s="65">
        <v>187</v>
      </c>
      <c r="M19" s="65">
        <v>81</v>
      </c>
      <c r="N19" s="65">
        <v>31</v>
      </c>
      <c r="O19" s="130">
        <f t="shared" si="2"/>
        <v>1237</v>
      </c>
      <c r="P19" s="68">
        <f t="shared" si="3"/>
        <v>1847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7</v>
      </c>
      <c r="G20" s="65">
        <f>SUM(G21:G23)</f>
        <v>21</v>
      </c>
      <c r="H20" s="66">
        <f t="shared" si="4"/>
        <v>28</v>
      </c>
      <c r="I20" s="136">
        <f aca="true" t="shared" si="6" ref="I20:N20">SUM(I21:I23)</f>
        <v>0</v>
      </c>
      <c r="J20" s="65">
        <f t="shared" si="6"/>
        <v>161</v>
      </c>
      <c r="K20" s="65">
        <f t="shared" si="6"/>
        <v>166</v>
      </c>
      <c r="L20" s="65">
        <f t="shared" si="6"/>
        <v>206</v>
      </c>
      <c r="M20" s="65">
        <f t="shared" si="6"/>
        <v>166</v>
      </c>
      <c r="N20" s="65">
        <f t="shared" si="6"/>
        <v>78</v>
      </c>
      <c r="O20" s="130">
        <f t="shared" si="2"/>
        <v>777</v>
      </c>
      <c r="P20" s="68">
        <f t="shared" si="3"/>
        <v>805</v>
      </c>
    </row>
    <row r="21" spans="3:16" s="61" customFormat="1" ht="30" customHeight="1">
      <c r="C21" s="62"/>
      <c r="D21" s="63"/>
      <c r="E21" s="69" t="s">
        <v>53</v>
      </c>
      <c r="F21" s="65">
        <v>6</v>
      </c>
      <c r="G21" s="65">
        <v>19</v>
      </c>
      <c r="H21" s="66">
        <f t="shared" si="4"/>
        <v>25</v>
      </c>
      <c r="I21" s="136">
        <v>0</v>
      </c>
      <c r="J21" s="65">
        <v>136</v>
      </c>
      <c r="K21" s="65">
        <v>143</v>
      </c>
      <c r="L21" s="65">
        <v>189</v>
      </c>
      <c r="M21" s="65">
        <v>159</v>
      </c>
      <c r="N21" s="65">
        <v>74</v>
      </c>
      <c r="O21" s="130">
        <f t="shared" si="2"/>
        <v>701</v>
      </c>
      <c r="P21" s="68">
        <f t="shared" si="3"/>
        <v>726</v>
      </c>
    </row>
    <row r="22" spans="3:16" s="61" customFormat="1" ht="30" customHeight="1">
      <c r="C22" s="62"/>
      <c r="D22" s="63"/>
      <c r="E22" s="72" t="s">
        <v>54</v>
      </c>
      <c r="F22" s="65">
        <v>1</v>
      </c>
      <c r="G22" s="65">
        <v>2</v>
      </c>
      <c r="H22" s="66">
        <f t="shared" si="4"/>
        <v>3</v>
      </c>
      <c r="I22" s="136">
        <v>0</v>
      </c>
      <c r="J22" s="65">
        <v>25</v>
      </c>
      <c r="K22" s="65">
        <v>23</v>
      </c>
      <c r="L22" s="65">
        <v>17</v>
      </c>
      <c r="M22" s="65">
        <v>7</v>
      </c>
      <c r="N22" s="65">
        <v>4</v>
      </c>
      <c r="O22" s="130">
        <f t="shared" si="2"/>
        <v>76</v>
      </c>
      <c r="P22" s="68">
        <f t="shared" si="3"/>
        <v>79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577</v>
      </c>
      <c r="G24" s="65">
        <f>SUM(G25:G27)</f>
        <v>915</v>
      </c>
      <c r="H24" s="66">
        <f t="shared" si="4"/>
        <v>1492</v>
      </c>
      <c r="I24" s="136">
        <f aca="true" t="shared" si="7" ref="I24:N24">SUM(I25:I27)</f>
        <v>0</v>
      </c>
      <c r="J24" s="65">
        <f>SUM(J25:J27)</f>
        <v>1438</v>
      </c>
      <c r="K24" s="65">
        <f t="shared" si="7"/>
        <v>1297</v>
      </c>
      <c r="L24" s="65">
        <f t="shared" si="7"/>
        <v>827</v>
      </c>
      <c r="M24" s="65">
        <f t="shared" si="7"/>
        <v>623</v>
      </c>
      <c r="N24" s="65">
        <f t="shared" si="7"/>
        <v>275</v>
      </c>
      <c r="O24" s="130">
        <f t="shared" si="2"/>
        <v>4460</v>
      </c>
      <c r="P24" s="68">
        <f t="shared" si="3"/>
        <v>5952</v>
      </c>
    </row>
    <row r="25" spans="3:16" s="61" customFormat="1" ht="30" customHeight="1">
      <c r="C25" s="62"/>
      <c r="D25" s="63"/>
      <c r="E25" s="72" t="s">
        <v>57</v>
      </c>
      <c r="F25" s="65">
        <v>506</v>
      </c>
      <c r="G25" s="65">
        <v>872</v>
      </c>
      <c r="H25" s="66">
        <f t="shared" si="4"/>
        <v>1378</v>
      </c>
      <c r="I25" s="136">
        <v>0</v>
      </c>
      <c r="J25" s="65">
        <v>1377</v>
      </c>
      <c r="K25" s="65">
        <v>1274</v>
      </c>
      <c r="L25" s="65">
        <v>801</v>
      </c>
      <c r="M25" s="65">
        <v>602</v>
      </c>
      <c r="N25" s="65">
        <v>272</v>
      </c>
      <c r="O25" s="130">
        <f t="shared" si="2"/>
        <v>4326</v>
      </c>
      <c r="P25" s="68">
        <f t="shared" si="3"/>
        <v>5704</v>
      </c>
    </row>
    <row r="26" spans="3:16" s="61" customFormat="1" ht="30" customHeight="1">
      <c r="C26" s="62"/>
      <c r="D26" s="63"/>
      <c r="E26" s="72" t="s">
        <v>58</v>
      </c>
      <c r="F26" s="65">
        <v>30</v>
      </c>
      <c r="G26" s="65">
        <v>17</v>
      </c>
      <c r="H26" s="66">
        <f t="shared" si="4"/>
        <v>47</v>
      </c>
      <c r="I26" s="136">
        <v>0</v>
      </c>
      <c r="J26" s="65">
        <v>31</v>
      </c>
      <c r="K26" s="65">
        <v>9</v>
      </c>
      <c r="L26" s="65">
        <v>14</v>
      </c>
      <c r="M26" s="65">
        <v>14</v>
      </c>
      <c r="N26" s="65">
        <v>3</v>
      </c>
      <c r="O26" s="130">
        <f t="shared" si="2"/>
        <v>71</v>
      </c>
      <c r="P26" s="68">
        <f t="shared" si="3"/>
        <v>118</v>
      </c>
    </row>
    <row r="27" spans="3:16" s="61" customFormat="1" ht="30" customHeight="1">
      <c r="C27" s="62"/>
      <c r="D27" s="63"/>
      <c r="E27" s="72" t="s">
        <v>59</v>
      </c>
      <c r="F27" s="65">
        <v>41</v>
      </c>
      <c r="G27" s="65">
        <v>26</v>
      </c>
      <c r="H27" s="66">
        <f t="shared" si="4"/>
        <v>67</v>
      </c>
      <c r="I27" s="136">
        <v>0</v>
      </c>
      <c r="J27" s="65">
        <v>30</v>
      </c>
      <c r="K27" s="65">
        <v>14</v>
      </c>
      <c r="L27" s="65">
        <v>12</v>
      </c>
      <c r="M27" s="65">
        <v>7</v>
      </c>
      <c r="N27" s="65">
        <v>0</v>
      </c>
      <c r="O27" s="130">
        <f t="shared" si="2"/>
        <v>63</v>
      </c>
      <c r="P27" s="68">
        <f t="shared" si="3"/>
        <v>130</v>
      </c>
    </row>
    <row r="28" spans="3:16" s="61" customFormat="1" ht="30" customHeight="1">
      <c r="C28" s="62"/>
      <c r="D28" s="74" t="s">
        <v>60</v>
      </c>
      <c r="E28" s="75"/>
      <c r="F28" s="65">
        <v>20</v>
      </c>
      <c r="G28" s="65">
        <v>14</v>
      </c>
      <c r="H28" s="66">
        <f t="shared" si="4"/>
        <v>34</v>
      </c>
      <c r="I28" s="136">
        <v>0</v>
      </c>
      <c r="J28" s="65">
        <v>75</v>
      </c>
      <c r="K28" s="65">
        <v>60</v>
      </c>
      <c r="L28" s="65">
        <v>59</v>
      </c>
      <c r="M28" s="65">
        <v>65</v>
      </c>
      <c r="N28" s="65">
        <v>33</v>
      </c>
      <c r="O28" s="130">
        <f t="shared" si="2"/>
        <v>292</v>
      </c>
      <c r="P28" s="68">
        <f t="shared" si="3"/>
        <v>326</v>
      </c>
    </row>
    <row r="29" spans="3:16" s="61" customFormat="1" ht="30" customHeight="1" thickBot="1">
      <c r="C29" s="76"/>
      <c r="D29" s="77" t="s">
        <v>61</v>
      </c>
      <c r="E29" s="78"/>
      <c r="F29" s="79">
        <v>974</v>
      </c>
      <c r="G29" s="79">
        <v>1279</v>
      </c>
      <c r="H29" s="80">
        <f t="shared" si="4"/>
        <v>2253</v>
      </c>
      <c r="I29" s="137">
        <v>0</v>
      </c>
      <c r="J29" s="79">
        <v>3116</v>
      </c>
      <c r="K29" s="79">
        <v>1877</v>
      </c>
      <c r="L29" s="79">
        <v>1078</v>
      </c>
      <c r="M29" s="79">
        <v>748</v>
      </c>
      <c r="N29" s="79">
        <v>326</v>
      </c>
      <c r="O29" s="131">
        <f t="shared" si="2"/>
        <v>7145</v>
      </c>
      <c r="P29" s="82">
        <f t="shared" si="3"/>
        <v>9398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13</v>
      </c>
      <c r="G30" s="60">
        <f>SUM(G31:G39)</f>
        <v>17</v>
      </c>
      <c r="H30" s="85">
        <f t="shared" si="4"/>
        <v>30</v>
      </c>
      <c r="I30" s="135">
        <f aca="true" t="shared" si="8" ref="I30:N30">SUM(I31:I39)</f>
        <v>0</v>
      </c>
      <c r="J30" s="60">
        <f t="shared" si="8"/>
        <v>1175</v>
      </c>
      <c r="K30" s="60">
        <f t="shared" si="8"/>
        <v>835</v>
      </c>
      <c r="L30" s="60">
        <f t="shared" si="8"/>
        <v>629</v>
      </c>
      <c r="M30" s="60">
        <f t="shared" si="8"/>
        <v>548</v>
      </c>
      <c r="N30" s="60">
        <f t="shared" si="8"/>
        <v>317</v>
      </c>
      <c r="O30" s="129">
        <f t="shared" si="2"/>
        <v>3504</v>
      </c>
      <c r="P30" s="87">
        <f t="shared" si="3"/>
        <v>3534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151</v>
      </c>
      <c r="K31" s="89">
        <v>157</v>
      </c>
      <c r="L31" s="89">
        <v>87</v>
      </c>
      <c r="M31" s="89">
        <v>59</v>
      </c>
      <c r="N31" s="89">
        <v>14</v>
      </c>
      <c r="O31" s="132">
        <f t="shared" si="2"/>
        <v>468</v>
      </c>
      <c r="P31" s="92">
        <f t="shared" si="3"/>
        <v>468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16</v>
      </c>
      <c r="K32" s="65">
        <v>16</v>
      </c>
      <c r="L32" s="65">
        <v>13</v>
      </c>
      <c r="M32" s="65">
        <v>6</v>
      </c>
      <c r="N32" s="65">
        <v>4</v>
      </c>
      <c r="O32" s="130">
        <f t="shared" si="2"/>
        <v>55</v>
      </c>
      <c r="P32" s="68">
        <f t="shared" si="3"/>
        <v>55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778</v>
      </c>
      <c r="K33" s="65">
        <v>454</v>
      </c>
      <c r="L33" s="65">
        <v>250</v>
      </c>
      <c r="M33" s="65">
        <v>130</v>
      </c>
      <c r="N33" s="65">
        <v>53</v>
      </c>
      <c r="O33" s="130">
        <f t="shared" si="2"/>
        <v>1665</v>
      </c>
      <c r="P33" s="68">
        <f t="shared" si="3"/>
        <v>1665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44</v>
      </c>
      <c r="K34" s="65">
        <v>35</v>
      </c>
      <c r="L34" s="65">
        <v>42</v>
      </c>
      <c r="M34" s="65">
        <v>40</v>
      </c>
      <c r="N34" s="65">
        <v>21</v>
      </c>
      <c r="O34" s="130">
        <f t="shared" si="2"/>
        <v>182</v>
      </c>
      <c r="P34" s="68">
        <f t="shared" si="3"/>
        <v>182</v>
      </c>
    </row>
    <row r="35" spans="3:16" s="61" customFormat="1" ht="30" customHeight="1">
      <c r="C35" s="62"/>
      <c r="D35" s="74" t="s">
        <v>66</v>
      </c>
      <c r="E35" s="75"/>
      <c r="F35" s="65">
        <v>13</v>
      </c>
      <c r="G35" s="65">
        <v>17</v>
      </c>
      <c r="H35" s="66">
        <f t="shared" si="4"/>
        <v>30</v>
      </c>
      <c r="I35" s="136">
        <v>0</v>
      </c>
      <c r="J35" s="65">
        <v>117</v>
      </c>
      <c r="K35" s="65">
        <v>76</v>
      </c>
      <c r="L35" s="65">
        <v>53</v>
      </c>
      <c r="M35" s="65">
        <v>40</v>
      </c>
      <c r="N35" s="65">
        <v>14</v>
      </c>
      <c r="O35" s="130">
        <f t="shared" si="2"/>
        <v>300</v>
      </c>
      <c r="P35" s="68">
        <f t="shared" si="3"/>
        <v>330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68</v>
      </c>
      <c r="K36" s="65">
        <v>89</v>
      </c>
      <c r="L36" s="65">
        <v>114</v>
      </c>
      <c r="M36" s="65">
        <v>58</v>
      </c>
      <c r="N36" s="65">
        <v>36</v>
      </c>
      <c r="O36" s="130">
        <f t="shared" si="2"/>
        <v>365</v>
      </c>
      <c r="P36" s="68">
        <f t="shared" si="3"/>
        <v>365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1</v>
      </c>
      <c r="K38" s="65">
        <v>8</v>
      </c>
      <c r="L38" s="65">
        <v>70</v>
      </c>
      <c r="M38" s="65">
        <v>215</v>
      </c>
      <c r="N38" s="65">
        <v>175</v>
      </c>
      <c r="O38" s="130">
        <f t="shared" si="2"/>
        <v>469</v>
      </c>
      <c r="P38" s="68">
        <f t="shared" si="3"/>
        <v>469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156</v>
      </c>
      <c r="K40" s="60">
        <f>SUM(K41:K43)</f>
        <v>186</v>
      </c>
      <c r="L40" s="60">
        <f>SUM(L41:L43)</f>
        <v>440</v>
      </c>
      <c r="M40" s="60">
        <f>SUM(M41:M43)</f>
        <v>867</v>
      </c>
      <c r="N40" s="60">
        <f>SUM(N41:N43)</f>
        <v>601</v>
      </c>
      <c r="O40" s="129">
        <f>SUM(I40:N40)</f>
        <v>2250</v>
      </c>
      <c r="P40" s="87">
        <f t="shared" si="3"/>
        <v>2250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9</v>
      </c>
      <c r="K41" s="65">
        <v>18</v>
      </c>
      <c r="L41" s="65">
        <v>200</v>
      </c>
      <c r="M41" s="65">
        <v>476</v>
      </c>
      <c r="N41" s="65">
        <v>398</v>
      </c>
      <c r="O41" s="130">
        <f t="shared" si="2"/>
        <v>1101</v>
      </c>
      <c r="P41" s="68">
        <f t="shared" si="3"/>
        <v>1101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137</v>
      </c>
      <c r="K42" s="65">
        <v>156</v>
      </c>
      <c r="L42" s="65">
        <v>198</v>
      </c>
      <c r="M42" s="65">
        <v>226</v>
      </c>
      <c r="N42" s="65">
        <v>73</v>
      </c>
      <c r="O42" s="130">
        <f t="shared" si="2"/>
        <v>790</v>
      </c>
      <c r="P42" s="68">
        <f t="shared" si="3"/>
        <v>790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10</v>
      </c>
      <c r="K43" s="79">
        <v>12</v>
      </c>
      <c r="L43" s="79">
        <v>42</v>
      </c>
      <c r="M43" s="79">
        <v>165</v>
      </c>
      <c r="N43" s="79">
        <v>130</v>
      </c>
      <c r="O43" s="131">
        <f t="shared" si="2"/>
        <v>359</v>
      </c>
      <c r="P43" s="82">
        <f t="shared" si="3"/>
        <v>359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2277</v>
      </c>
      <c r="G44" s="99">
        <f>SUM(G10,G30,G40)</f>
        <v>3055</v>
      </c>
      <c r="H44" s="101">
        <f>SUM(F44:G44)</f>
        <v>5332</v>
      </c>
      <c r="I44" s="142">
        <f aca="true" t="shared" si="9" ref="I44:N44">SUM(I10,I30,I40)</f>
        <v>0</v>
      </c>
      <c r="J44" s="99">
        <f t="shared" si="9"/>
        <v>9883</v>
      </c>
      <c r="K44" s="99">
        <f t="shared" si="9"/>
        <v>6868</v>
      </c>
      <c r="L44" s="99">
        <f t="shared" si="9"/>
        <v>4640</v>
      </c>
      <c r="M44" s="99">
        <f t="shared" si="9"/>
        <v>4090</v>
      </c>
      <c r="N44" s="99">
        <f t="shared" si="9"/>
        <v>2210</v>
      </c>
      <c r="O44" s="134">
        <f>SUM(I44:N44)</f>
        <v>27691</v>
      </c>
      <c r="P44" s="103">
        <f>SUM(O44,H44)</f>
        <v>33023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2189656</v>
      </c>
      <c r="G46" s="60">
        <f>SUM(G47,G53,G56,G60,G64,G65)</f>
        <v>4109286</v>
      </c>
      <c r="H46" s="85">
        <f>SUM(F46:G46)</f>
        <v>6298942</v>
      </c>
      <c r="I46" s="86">
        <f aca="true" t="shared" si="10" ref="I46:N46">SUM(I47,I53,I56,I60,I64,I65)</f>
        <v>0</v>
      </c>
      <c r="J46" s="60">
        <f t="shared" si="10"/>
        <v>24046734</v>
      </c>
      <c r="K46" s="60">
        <f t="shared" si="10"/>
        <v>19690658</v>
      </c>
      <c r="L46" s="60">
        <f t="shared" si="10"/>
        <v>16828813</v>
      </c>
      <c r="M46" s="60">
        <f t="shared" si="10"/>
        <v>15204244</v>
      </c>
      <c r="N46" s="60">
        <f t="shared" si="10"/>
        <v>8066537</v>
      </c>
      <c r="O46" s="129">
        <f>SUM(I46:N46)</f>
        <v>83836986</v>
      </c>
      <c r="P46" s="87">
        <f>SUM(O46,H46)</f>
        <v>90135928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380437</v>
      </c>
      <c r="G47" s="65">
        <f>SUM(G48:G52)</f>
        <v>709501</v>
      </c>
      <c r="H47" s="66">
        <f aca="true" t="shared" si="11" ref="H47:H79">SUM(F47:G47)</f>
        <v>1089938</v>
      </c>
      <c r="I47" s="67">
        <f aca="true" t="shared" si="12" ref="I47:N47">SUM(I48:I52)</f>
        <v>0</v>
      </c>
      <c r="J47" s="65">
        <f t="shared" si="12"/>
        <v>4697959</v>
      </c>
      <c r="K47" s="65">
        <f t="shared" si="12"/>
        <v>3796301</v>
      </c>
      <c r="L47" s="65">
        <f t="shared" si="12"/>
        <v>3064271</v>
      </c>
      <c r="M47" s="65">
        <f t="shared" si="12"/>
        <v>3070803</v>
      </c>
      <c r="N47" s="65">
        <f t="shared" si="12"/>
        <v>2424588</v>
      </c>
      <c r="O47" s="130">
        <f aca="true" t="shared" si="13" ref="O47:O79">SUM(I47:N47)</f>
        <v>17053922</v>
      </c>
      <c r="P47" s="68">
        <f aca="true" t="shared" si="14" ref="P47:P79">SUM(O47,H47)</f>
        <v>18143860</v>
      </c>
    </row>
    <row r="48" spans="3:16" s="61" customFormat="1" ht="30" customHeight="1">
      <c r="C48" s="62"/>
      <c r="D48" s="63"/>
      <c r="E48" s="69" t="s">
        <v>44</v>
      </c>
      <c r="F48" s="65">
        <v>171658</v>
      </c>
      <c r="G48" s="65">
        <v>227313</v>
      </c>
      <c r="H48" s="66">
        <f t="shared" si="11"/>
        <v>398971</v>
      </c>
      <c r="I48" s="67">
        <v>0</v>
      </c>
      <c r="J48" s="65">
        <v>3080110</v>
      </c>
      <c r="K48" s="65">
        <v>2410864</v>
      </c>
      <c r="L48" s="65">
        <v>2045219</v>
      </c>
      <c r="M48" s="65">
        <v>1951845</v>
      </c>
      <c r="N48" s="65">
        <v>1535308</v>
      </c>
      <c r="O48" s="130">
        <f t="shared" si="13"/>
        <v>11023346</v>
      </c>
      <c r="P48" s="68">
        <f t="shared" si="14"/>
        <v>11422317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6429</v>
      </c>
      <c r="K49" s="65">
        <v>6528</v>
      </c>
      <c r="L49" s="65">
        <v>87024</v>
      </c>
      <c r="M49" s="65">
        <v>220396</v>
      </c>
      <c r="N49" s="65">
        <v>266968</v>
      </c>
      <c r="O49" s="130">
        <f t="shared" si="13"/>
        <v>587345</v>
      </c>
      <c r="P49" s="68">
        <f t="shared" si="14"/>
        <v>587345</v>
      </c>
    </row>
    <row r="50" spans="3:16" s="61" customFormat="1" ht="30" customHeight="1">
      <c r="C50" s="62"/>
      <c r="D50" s="63"/>
      <c r="E50" s="69" t="s">
        <v>46</v>
      </c>
      <c r="F50" s="65">
        <v>89926</v>
      </c>
      <c r="G50" s="65">
        <v>193536</v>
      </c>
      <c r="H50" s="66">
        <f t="shared" si="11"/>
        <v>283462</v>
      </c>
      <c r="I50" s="67">
        <v>0</v>
      </c>
      <c r="J50" s="65">
        <v>738735</v>
      </c>
      <c r="K50" s="65">
        <v>579956</v>
      </c>
      <c r="L50" s="65">
        <v>389804</v>
      </c>
      <c r="M50" s="65">
        <v>506306</v>
      </c>
      <c r="N50" s="65">
        <v>362476</v>
      </c>
      <c r="O50" s="130">
        <f t="shared" si="13"/>
        <v>2577277</v>
      </c>
      <c r="P50" s="68">
        <f t="shared" si="14"/>
        <v>2860739</v>
      </c>
    </row>
    <row r="51" spans="3:16" s="61" customFormat="1" ht="30" customHeight="1">
      <c r="C51" s="62"/>
      <c r="D51" s="63"/>
      <c r="E51" s="69" t="s">
        <v>47</v>
      </c>
      <c r="F51" s="65">
        <v>83897</v>
      </c>
      <c r="G51" s="65">
        <v>252748</v>
      </c>
      <c r="H51" s="66">
        <f t="shared" si="11"/>
        <v>336645</v>
      </c>
      <c r="I51" s="67">
        <v>0</v>
      </c>
      <c r="J51" s="65">
        <v>599392</v>
      </c>
      <c r="K51" s="65">
        <v>508269</v>
      </c>
      <c r="L51" s="65">
        <v>342342</v>
      </c>
      <c r="M51" s="65">
        <v>216390</v>
      </c>
      <c r="N51" s="65">
        <v>159815</v>
      </c>
      <c r="O51" s="130">
        <f t="shared" si="13"/>
        <v>1826208</v>
      </c>
      <c r="P51" s="68">
        <f t="shared" si="14"/>
        <v>2162853</v>
      </c>
    </row>
    <row r="52" spans="3:16" s="61" customFormat="1" ht="30" customHeight="1">
      <c r="C52" s="62"/>
      <c r="D52" s="63"/>
      <c r="E52" s="69" t="s">
        <v>48</v>
      </c>
      <c r="F52" s="65">
        <v>34956</v>
      </c>
      <c r="G52" s="65">
        <v>35904</v>
      </c>
      <c r="H52" s="66">
        <f t="shared" si="11"/>
        <v>70860</v>
      </c>
      <c r="I52" s="67">
        <v>0</v>
      </c>
      <c r="J52" s="65">
        <v>273293</v>
      </c>
      <c r="K52" s="65">
        <v>290684</v>
      </c>
      <c r="L52" s="65">
        <v>199882</v>
      </c>
      <c r="M52" s="65">
        <v>175866</v>
      </c>
      <c r="N52" s="65">
        <v>100021</v>
      </c>
      <c r="O52" s="130">
        <f t="shared" si="13"/>
        <v>1039746</v>
      </c>
      <c r="P52" s="68">
        <f t="shared" si="14"/>
        <v>1110606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979009</v>
      </c>
      <c r="G53" s="65">
        <f>SUM(G54:G55)</f>
        <v>2051644</v>
      </c>
      <c r="H53" s="66">
        <f t="shared" si="11"/>
        <v>3030653</v>
      </c>
      <c r="I53" s="67">
        <f aca="true" t="shared" si="15" ref="I53:N53">SUM(I54:I55)</f>
        <v>0</v>
      </c>
      <c r="J53" s="65">
        <f t="shared" si="15"/>
        <v>12301249</v>
      </c>
      <c r="K53" s="65">
        <f t="shared" si="15"/>
        <v>9608319</v>
      </c>
      <c r="L53" s="65">
        <f t="shared" si="15"/>
        <v>7019669</v>
      </c>
      <c r="M53" s="65">
        <f t="shared" si="15"/>
        <v>5657394</v>
      </c>
      <c r="N53" s="65">
        <f t="shared" si="15"/>
        <v>2588740</v>
      </c>
      <c r="O53" s="130">
        <f t="shared" si="13"/>
        <v>37175371</v>
      </c>
      <c r="P53" s="68">
        <f t="shared" si="14"/>
        <v>40206024</v>
      </c>
    </row>
    <row r="54" spans="3:16" s="61" customFormat="1" ht="30" customHeight="1">
      <c r="C54" s="62"/>
      <c r="D54" s="63"/>
      <c r="E54" s="69" t="s">
        <v>50</v>
      </c>
      <c r="F54" s="65">
        <v>355905</v>
      </c>
      <c r="G54" s="65">
        <v>702196</v>
      </c>
      <c r="H54" s="66">
        <f t="shared" si="11"/>
        <v>1058101</v>
      </c>
      <c r="I54" s="67">
        <v>0</v>
      </c>
      <c r="J54" s="65">
        <v>9132514</v>
      </c>
      <c r="K54" s="65">
        <v>7352381</v>
      </c>
      <c r="L54" s="65">
        <v>5378956</v>
      </c>
      <c r="M54" s="65">
        <v>4853604</v>
      </c>
      <c r="N54" s="65">
        <v>2199718</v>
      </c>
      <c r="O54" s="130">
        <f t="shared" si="13"/>
        <v>28917173</v>
      </c>
      <c r="P54" s="68">
        <f t="shared" si="14"/>
        <v>29975274</v>
      </c>
    </row>
    <row r="55" spans="3:16" s="61" customFormat="1" ht="30" customHeight="1">
      <c r="C55" s="62"/>
      <c r="D55" s="63"/>
      <c r="E55" s="69" t="s">
        <v>51</v>
      </c>
      <c r="F55" s="65">
        <v>623104</v>
      </c>
      <c r="G55" s="65">
        <v>1349448</v>
      </c>
      <c r="H55" s="66">
        <f t="shared" si="11"/>
        <v>1972552</v>
      </c>
      <c r="I55" s="67">
        <v>0</v>
      </c>
      <c r="J55" s="65">
        <v>3168735</v>
      </c>
      <c r="K55" s="65">
        <v>2255938</v>
      </c>
      <c r="L55" s="65">
        <v>1640713</v>
      </c>
      <c r="M55" s="65">
        <v>803790</v>
      </c>
      <c r="N55" s="65">
        <v>389022</v>
      </c>
      <c r="O55" s="130">
        <f t="shared" si="13"/>
        <v>8258198</v>
      </c>
      <c r="P55" s="68">
        <f t="shared" si="14"/>
        <v>10230750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15434</v>
      </c>
      <c r="G56" s="65">
        <f>SUM(G57:G59)</f>
        <v>87942</v>
      </c>
      <c r="H56" s="66">
        <f t="shared" si="11"/>
        <v>103376</v>
      </c>
      <c r="I56" s="67">
        <f aca="true" t="shared" si="16" ref="I56:N56">SUM(I57:I59)</f>
        <v>0</v>
      </c>
      <c r="J56" s="65">
        <f t="shared" si="16"/>
        <v>975794</v>
      </c>
      <c r="K56" s="65">
        <f t="shared" si="16"/>
        <v>1257383</v>
      </c>
      <c r="L56" s="65">
        <f t="shared" si="16"/>
        <v>2650026</v>
      </c>
      <c r="M56" s="65">
        <f t="shared" si="16"/>
        <v>2757325</v>
      </c>
      <c r="N56" s="65">
        <f t="shared" si="16"/>
        <v>1210922</v>
      </c>
      <c r="O56" s="130">
        <f t="shared" si="13"/>
        <v>8851450</v>
      </c>
      <c r="P56" s="68">
        <f t="shared" si="14"/>
        <v>8954826</v>
      </c>
    </row>
    <row r="57" spans="3:16" s="61" customFormat="1" ht="30" customHeight="1">
      <c r="C57" s="62"/>
      <c r="D57" s="63"/>
      <c r="E57" s="69" t="s">
        <v>53</v>
      </c>
      <c r="F57" s="65">
        <v>10436</v>
      </c>
      <c r="G57" s="65">
        <v>77198</v>
      </c>
      <c r="H57" s="66">
        <f t="shared" si="11"/>
        <v>87634</v>
      </c>
      <c r="I57" s="67">
        <v>0</v>
      </c>
      <c r="J57" s="65">
        <v>837891</v>
      </c>
      <c r="K57" s="65">
        <v>1134645</v>
      </c>
      <c r="L57" s="65">
        <v>2510870</v>
      </c>
      <c r="M57" s="65">
        <v>2658413</v>
      </c>
      <c r="N57" s="65">
        <v>1156933</v>
      </c>
      <c r="O57" s="130">
        <f t="shared" si="13"/>
        <v>8298752</v>
      </c>
      <c r="P57" s="68">
        <f t="shared" si="14"/>
        <v>8386386</v>
      </c>
    </row>
    <row r="58" spans="3:16" s="61" customFormat="1" ht="30" customHeight="1">
      <c r="C58" s="62"/>
      <c r="D58" s="63"/>
      <c r="E58" s="72" t="s">
        <v>54</v>
      </c>
      <c r="F58" s="65">
        <v>4998</v>
      </c>
      <c r="G58" s="65">
        <v>10744</v>
      </c>
      <c r="H58" s="66">
        <f t="shared" si="11"/>
        <v>15742</v>
      </c>
      <c r="I58" s="67">
        <v>0</v>
      </c>
      <c r="J58" s="65">
        <v>137903</v>
      </c>
      <c r="K58" s="65">
        <v>122738</v>
      </c>
      <c r="L58" s="65">
        <v>139156</v>
      </c>
      <c r="M58" s="65">
        <v>98912</v>
      </c>
      <c r="N58" s="65">
        <v>53989</v>
      </c>
      <c r="O58" s="130">
        <f t="shared" si="13"/>
        <v>552698</v>
      </c>
      <c r="P58" s="68">
        <f t="shared" si="14"/>
        <v>568440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SUM(F61)</f>
        <v>266534</v>
      </c>
      <c r="G60" s="65">
        <f>SUM(G61)</f>
        <v>574264</v>
      </c>
      <c r="H60" s="66">
        <f t="shared" si="11"/>
        <v>840798</v>
      </c>
      <c r="I60" s="67">
        <f aca="true" t="shared" si="17" ref="I60:N60">SUM(I61)</f>
        <v>0</v>
      </c>
      <c r="J60" s="65">
        <f t="shared" si="17"/>
        <v>1024224</v>
      </c>
      <c r="K60" s="65">
        <f t="shared" si="17"/>
        <v>1678173</v>
      </c>
      <c r="L60" s="65">
        <f t="shared" si="17"/>
        <v>1221708</v>
      </c>
      <c r="M60" s="65">
        <f t="shared" si="17"/>
        <v>1032550</v>
      </c>
      <c r="N60" s="65">
        <f t="shared" si="17"/>
        <v>576219</v>
      </c>
      <c r="O60" s="130">
        <f t="shared" si="13"/>
        <v>5532874</v>
      </c>
      <c r="P60" s="68">
        <f t="shared" si="14"/>
        <v>6373672</v>
      </c>
    </row>
    <row r="61" spans="3:16" s="61" customFormat="1" ht="30" customHeight="1">
      <c r="C61" s="62"/>
      <c r="D61" s="63"/>
      <c r="E61" s="72" t="s">
        <v>57</v>
      </c>
      <c r="F61" s="65">
        <v>266534</v>
      </c>
      <c r="G61" s="65">
        <v>574264</v>
      </c>
      <c r="H61" s="66">
        <f t="shared" si="11"/>
        <v>840798</v>
      </c>
      <c r="I61" s="67">
        <v>0</v>
      </c>
      <c r="J61" s="65">
        <v>1024224</v>
      </c>
      <c r="K61" s="65">
        <v>1678173</v>
      </c>
      <c r="L61" s="65">
        <v>1221708</v>
      </c>
      <c r="M61" s="65">
        <v>1032550</v>
      </c>
      <c r="N61" s="65">
        <v>576219</v>
      </c>
      <c r="O61" s="130">
        <f t="shared" si="13"/>
        <v>5532874</v>
      </c>
      <c r="P61" s="68">
        <f t="shared" si="14"/>
        <v>6373672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f t="shared" si="11"/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60</v>
      </c>
      <c r="E64" s="75"/>
      <c r="F64" s="65">
        <v>122222</v>
      </c>
      <c r="G64" s="65">
        <v>123665</v>
      </c>
      <c r="H64" s="66">
        <f t="shared" si="11"/>
        <v>245887</v>
      </c>
      <c r="I64" s="67">
        <v>0</v>
      </c>
      <c r="J64" s="65">
        <v>1302302</v>
      </c>
      <c r="K64" s="65">
        <v>1101792</v>
      </c>
      <c r="L64" s="65">
        <v>1266733</v>
      </c>
      <c r="M64" s="65">
        <v>1573362</v>
      </c>
      <c r="N64" s="65">
        <v>796158</v>
      </c>
      <c r="O64" s="130">
        <f t="shared" si="13"/>
        <v>6040347</v>
      </c>
      <c r="P64" s="68">
        <f t="shared" si="14"/>
        <v>6286234</v>
      </c>
    </row>
    <row r="65" spans="3:16" s="61" customFormat="1" ht="30" customHeight="1" thickBot="1">
      <c r="C65" s="76"/>
      <c r="D65" s="77" t="s">
        <v>61</v>
      </c>
      <c r="E65" s="78"/>
      <c r="F65" s="79">
        <v>426020</v>
      </c>
      <c r="G65" s="79">
        <v>562270</v>
      </c>
      <c r="H65" s="80">
        <f t="shared" si="11"/>
        <v>988290</v>
      </c>
      <c r="I65" s="81">
        <v>0</v>
      </c>
      <c r="J65" s="79">
        <v>3745206</v>
      </c>
      <c r="K65" s="79">
        <v>2248690</v>
      </c>
      <c r="L65" s="79">
        <v>1606406</v>
      </c>
      <c r="M65" s="79">
        <v>1112810</v>
      </c>
      <c r="N65" s="79">
        <v>469910</v>
      </c>
      <c r="O65" s="131">
        <f t="shared" si="13"/>
        <v>9183022</v>
      </c>
      <c r="P65" s="82">
        <f t="shared" si="14"/>
        <v>10171312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63915</v>
      </c>
      <c r="G66" s="60">
        <f>SUM(G67:G75)</f>
        <v>144832</v>
      </c>
      <c r="H66" s="85">
        <f t="shared" si="11"/>
        <v>208747</v>
      </c>
      <c r="I66" s="86">
        <f aca="true" t="shared" si="18" ref="I66:N66">SUM(I67:I75)</f>
        <v>0</v>
      </c>
      <c r="J66" s="60">
        <f t="shared" si="18"/>
        <v>9443421</v>
      </c>
      <c r="K66" s="60">
        <f t="shared" si="18"/>
        <v>9691166</v>
      </c>
      <c r="L66" s="60">
        <f t="shared" si="18"/>
        <v>11461783</v>
      </c>
      <c r="M66" s="60">
        <f t="shared" si="18"/>
        <v>12779882</v>
      </c>
      <c r="N66" s="60">
        <f t="shared" si="18"/>
        <v>8826931</v>
      </c>
      <c r="O66" s="129">
        <f t="shared" si="13"/>
        <v>52203183</v>
      </c>
      <c r="P66" s="87">
        <f t="shared" si="14"/>
        <v>52411930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997005</v>
      </c>
      <c r="K67" s="89">
        <v>1764045</v>
      </c>
      <c r="L67" s="89">
        <v>1483871</v>
      </c>
      <c r="M67" s="89">
        <v>1233799</v>
      </c>
      <c r="N67" s="89">
        <v>369317</v>
      </c>
      <c r="O67" s="132">
        <f t="shared" si="13"/>
        <v>5848037</v>
      </c>
      <c r="P67" s="92">
        <f t="shared" si="14"/>
        <v>5848037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24780</v>
      </c>
      <c r="K68" s="65">
        <v>19771</v>
      </c>
      <c r="L68" s="65">
        <v>25601</v>
      </c>
      <c r="M68" s="65">
        <v>13564</v>
      </c>
      <c r="N68" s="65">
        <v>17003</v>
      </c>
      <c r="O68" s="130">
        <f t="shared" si="13"/>
        <v>100719</v>
      </c>
      <c r="P68" s="68">
        <f t="shared" si="14"/>
        <v>100719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4616239</v>
      </c>
      <c r="K69" s="65">
        <v>3473476</v>
      </c>
      <c r="L69" s="65">
        <v>2807827</v>
      </c>
      <c r="M69" s="65">
        <v>1803017</v>
      </c>
      <c r="N69" s="65">
        <v>1069780</v>
      </c>
      <c r="O69" s="130">
        <f t="shared" si="13"/>
        <v>13770339</v>
      </c>
      <c r="P69" s="68">
        <f t="shared" si="14"/>
        <v>13770339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455420</v>
      </c>
      <c r="K70" s="65">
        <v>441608</v>
      </c>
      <c r="L70" s="65">
        <v>647397</v>
      </c>
      <c r="M70" s="65">
        <v>724865</v>
      </c>
      <c r="N70" s="65">
        <v>504136</v>
      </c>
      <c r="O70" s="130">
        <f t="shared" si="13"/>
        <v>2773426</v>
      </c>
      <c r="P70" s="68">
        <f t="shared" si="14"/>
        <v>2773426</v>
      </c>
    </row>
    <row r="71" spans="3:16" s="61" customFormat="1" ht="30" customHeight="1">
      <c r="C71" s="62"/>
      <c r="D71" s="74" t="s">
        <v>66</v>
      </c>
      <c r="E71" s="75"/>
      <c r="F71" s="65">
        <v>63915</v>
      </c>
      <c r="G71" s="65">
        <v>144832</v>
      </c>
      <c r="H71" s="65">
        <f t="shared" si="11"/>
        <v>208747</v>
      </c>
      <c r="I71" s="67">
        <v>0</v>
      </c>
      <c r="J71" s="65">
        <v>1538650</v>
      </c>
      <c r="K71" s="65">
        <v>1372060</v>
      </c>
      <c r="L71" s="65">
        <v>1313981</v>
      </c>
      <c r="M71" s="65">
        <v>1062903</v>
      </c>
      <c r="N71" s="65">
        <v>381303</v>
      </c>
      <c r="O71" s="130">
        <f t="shared" si="13"/>
        <v>5668897</v>
      </c>
      <c r="P71" s="68">
        <f t="shared" si="14"/>
        <v>5877644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1789707</v>
      </c>
      <c r="K72" s="65">
        <v>2424736</v>
      </c>
      <c r="L72" s="65">
        <v>3231176</v>
      </c>
      <c r="M72" s="65">
        <v>1665771</v>
      </c>
      <c r="N72" s="65">
        <v>1017660</v>
      </c>
      <c r="O72" s="130">
        <f t="shared" si="13"/>
        <v>10129050</v>
      </c>
      <c r="P72" s="68">
        <f t="shared" si="14"/>
        <v>10129050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21620</v>
      </c>
      <c r="K74" s="65">
        <v>195470</v>
      </c>
      <c r="L74" s="65">
        <v>1951930</v>
      </c>
      <c r="M74" s="65">
        <v>6275963</v>
      </c>
      <c r="N74" s="65">
        <v>5467732</v>
      </c>
      <c r="O74" s="130">
        <f t="shared" si="13"/>
        <v>13912715</v>
      </c>
      <c r="P74" s="68">
        <f t="shared" si="14"/>
        <v>13912715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3824326</v>
      </c>
      <c r="K76" s="60">
        <f>SUM(K77:K79)</f>
        <v>4990892</v>
      </c>
      <c r="L76" s="60">
        <f>SUM(L77:L79)</f>
        <v>12367763</v>
      </c>
      <c r="M76" s="60">
        <f>SUM(M77:M79)</f>
        <v>26259685</v>
      </c>
      <c r="N76" s="60">
        <f>SUM(N77:N79)</f>
        <v>19406036</v>
      </c>
      <c r="O76" s="129">
        <f t="shared" si="13"/>
        <v>66848702</v>
      </c>
      <c r="P76" s="87">
        <f t="shared" si="14"/>
        <v>66848702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199100</v>
      </c>
      <c r="K77" s="65">
        <v>403594</v>
      </c>
      <c r="L77" s="65">
        <v>5189778</v>
      </c>
      <c r="M77" s="65">
        <v>13030878</v>
      </c>
      <c r="N77" s="65">
        <v>11745339</v>
      </c>
      <c r="O77" s="130">
        <f t="shared" si="13"/>
        <v>30568689</v>
      </c>
      <c r="P77" s="68">
        <f t="shared" si="14"/>
        <v>30568689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3416600</v>
      </c>
      <c r="K78" s="65">
        <v>4309897</v>
      </c>
      <c r="L78" s="65">
        <v>5852082</v>
      </c>
      <c r="M78" s="65">
        <v>7045679</v>
      </c>
      <c r="N78" s="65">
        <v>2378244</v>
      </c>
      <c r="O78" s="130">
        <f t="shared" si="13"/>
        <v>23002502</v>
      </c>
      <c r="P78" s="68">
        <f t="shared" si="14"/>
        <v>23002502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208626</v>
      </c>
      <c r="K79" s="79">
        <v>277401</v>
      </c>
      <c r="L79" s="79">
        <v>1325903</v>
      </c>
      <c r="M79" s="79">
        <v>6183128</v>
      </c>
      <c r="N79" s="79">
        <v>5282453</v>
      </c>
      <c r="O79" s="131">
        <f t="shared" si="13"/>
        <v>13277511</v>
      </c>
      <c r="P79" s="82">
        <f t="shared" si="14"/>
        <v>13277511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2253571</v>
      </c>
      <c r="G80" s="99">
        <f>SUM(G46,G66,G76)</f>
        <v>4254118</v>
      </c>
      <c r="H80" s="101">
        <f>SUM(F80:G80)</f>
        <v>6507689</v>
      </c>
      <c r="I80" s="102">
        <f aca="true" t="shared" si="19" ref="I80:N80">SUM(I46,I66,I76)</f>
        <v>0</v>
      </c>
      <c r="J80" s="99">
        <f t="shared" si="19"/>
        <v>37314481</v>
      </c>
      <c r="K80" s="99">
        <f t="shared" si="19"/>
        <v>34372716</v>
      </c>
      <c r="L80" s="99">
        <f t="shared" si="19"/>
        <v>40658359</v>
      </c>
      <c r="M80" s="99">
        <f t="shared" si="19"/>
        <v>54243811</v>
      </c>
      <c r="N80" s="99">
        <f t="shared" si="19"/>
        <v>36299504</v>
      </c>
      <c r="O80" s="134">
        <f>SUM(I80:N80)</f>
        <v>202888871</v>
      </c>
      <c r="P80" s="103">
        <f>SUM(O80,H80)</f>
        <v>209396560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26977533</v>
      </c>
      <c r="G10" s="60">
        <f>SUM(G11,G17,G20,G24,G28,G29)</f>
        <v>44067868</v>
      </c>
      <c r="H10" s="85">
        <f>SUM(F10:G10)</f>
        <v>71045401</v>
      </c>
      <c r="I10" s="135">
        <f aca="true" t="shared" si="0" ref="I10:N10">SUM(I11,I17,I20,I24,I28,I29)</f>
        <v>0</v>
      </c>
      <c r="J10" s="60">
        <f>SUM(J11,J17,J20,J24,J28,J29)</f>
        <v>244001052</v>
      </c>
      <c r="K10" s="60">
        <f t="shared" si="0"/>
        <v>198473163</v>
      </c>
      <c r="L10" s="60">
        <f t="shared" si="0"/>
        <v>170005920</v>
      </c>
      <c r="M10" s="60">
        <f t="shared" si="0"/>
        <v>153678046</v>
      </c>
      <c r="N10" s="60">
        <f t="shared" si="0"/>
        <v>80977551</v>
      </c>
      <c r="O10" s="129">
        <f>SUM(I10:N10)</f>
        <v>847135732</v>
      </c>
      <c r="P10" s="87">
        <f>SUM(O10,H10)</f>
        <v>918181133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3804370</v>
      </c>
      <c r="G11" s="65">
        <f>SUM(G12:G16)</f>
        <v>7096422</v>
      </c>
      <c r="H11" s="66">
        <f>SUM(F11:G11)</f>
        <v>10900792</v>
      </c>
      <c r="I11" s="136">
        <f aca="true" t="shared" si="1" ref="I11:N11">SUM(I12:I16)</f>
        <v>0</v>
      </c>
      <c r="J11" s="65">
        <f t="shared" si="1"/>
        <v>47003706</v>
      </c>
      <c r="K11" s="65">
        <f t="shared" si="1"/>
        <v>37991629</v>
      </c>
      <c r="L11" s="65">
        <f t="shared" si="1"/>
        <v>30735438</v>
      </c>
      <c r="M11" s="65">
        <f t="shared" si="1"/>
        <v>30765727</v>
      </c>
      <c r="N11" s="65">
        <f t="shared" si="1"/>
        <v>24325695</v>
      </c>
      <c r="O11" s="130">
        <f aca="true" t="shared" si="2" ref="O11:O43">SUM(I11:N11)</f>
        <v>170822195</v>
      </c>
      <c r="P11" s="68">
        <f aca="true" t="shared" si="3" ref="P11:P43">SUM(O11,H11)</f>
        <v>181722987</v>
      </c>
    </row>
    <row r="12" spans="3:16" s="61" customFormat="1" ht="30" customHeight="1">
      <c r="C12" s="62"/>
      <c r="D12" s="63"/>
      <c r="E12" s="69" t="s">
        <v>44</v>
      </c>
      <c r="F12" s="65">
        <v>1716580</v>
      </c>
      <c r="G12" s="65">
        <v>2273130</v>
      </c>
      <c r="H12" s="66">
        <f>SUM(F12:G12)</f>
        <v>3989710</v>
      </c>
      <c r="I12" s="136">
        <v>0</v>
      </c>
      <c r="J12" s="65">
        <v>30819321</v>
      </c>
      <c r="K12" s="65">
        <v>24131382</v>
      </c>
      <c r="L12" s="65">
        <v>20538149</v>
      </c>
      <c r="M12" s="65">
        <v>19565684</v>
      </c>
      <c r="N12" s="65">
        <v>15429097</v>
      </c>
      <c r="O12" s="130">
        <f t="shared" si="2"/>
        <v>110483633</v>
      </c>
      <c r="P12" s="68">
        <f t="shared" si="3"/>
        <v>114473343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64290</v>
      </c>
      <c r="K13" s="65">
        <v>65828</v>
      </c>
      <c r="L13" s="65">
        <v>877009</v>
      </c>
      <c r="M13" s="65">
        <v>2211908</v>
      </c>
      <c r="N13" s="65">
        <v>2672969</v>
      </c>
      <c r="O13" s="130">
        <f t="shared" si="2"/>
        <v>5892004</v>
      </c>
      <c r="P13" s="68">
        <f t="shared" si="3"/>
        <v>5892004</v>
      </c>
    </row>
    <row r="14" spans="3:16" s="61" customFormat="1" ht="30" customHeight="1">
      <c r="C14" s="62"/>
      <c r="D14" s="63"/>
      <c r="E14" s="69" t="s">
        <v>46</v>
      </c>
      <c r="F14" s="65">
        <v>899260</v>
      </c>
      <c r="G14" s="65">
        <v>1936772</v>
      </c>
      <c r="H14" s="66">
        <f t="shared" si="4"/>
        <v>2836032</v>
      </c>
      <c r="I14" s="136">
        <v>0</v>
      </c>
      <c r="J14" s="65">
        <v>7390555</v>
      </c>
      <c r="K14" s="65">
        <v>5802851</v>
      </c>
      <c r="L14" s="65">
        <v>3898040</v>
      </c>
      <c r="M14" s="65">
        <v>5065575</v>
      </c>
      <c r="N14" s="65">
        <v>3625269</v>
      </c>
      <c r="O14" s="130">
        <f t="shared" si="2"/>
        <v>25782290</v>
      </c>
      <c r="P14" s="68">
        <f t="shared" si="3"/>
        <v>28618322</v>
      </c>
    </row>
    <row r="15" spans="3:16" s="61" customFormat="1" ht="30" customHeight="1">
      <c r="C15" s="62"/>
      <c r="D15" s="63"/>
      <c r="E15" s="69" t="s">
        <v>47</v>
      </c>
      <c r="F15" s="65">
        <v>838970</v>
      </c>
      <c r="G15" s="65">
        <v>2527480</v>
      </c>
      <c r="H15" s="66">
        <f t="shared" si="4"/>
        <v>3366450</v>
      </c>
      <c r="I15" s="136">
        <v>0</v>
      </c>
      <c r="J15" s="65">
        <v>5996610</v>
      </c>
      <c r="K15" s="65">
        <v>5084728</v>
      </c>
      <c r="L15" s="65">
        <v>3423420</v>
      </c>
      <c r="M15" s="65">
        <v>2163900</v>
      </c>
      <c r="N15" s="65">
        <v>1598150</v>
      </c>
      <c r="O15" s="130">
        <f t="shared" si="2"/>
        <v>18266808</v>
      </c>
      <c r="P15" s="68">
        <f t="shared" si="3"/>
        <v>21633258</v>
      </c>
    </row>
    <row r="16" spans="3:16" s="61" customFormat="1" ht="30" customHeight="1">
      <c r="C16" s="62"/>
      <c r="D16" s="63"/>
      <c r="E16" s="69" t="s">
        <v>48</v>
      </c>
      <c r="F16" s="65">
        <v>349560</v>
      </c>
      <c r="G16" s="65">
        <v>359040</v>
      </c>
      <c r="H16" s="66">
        <f t="shared" si="4"/>
        <v>708600</v>
      </c>
      <c r="I16" s="136">
        <v>0</v>
      </c>
      <c r="J16" s="65">
        <v>2732930</v>
      </c>
      <c r="K16" s="65">
        <v>2906840</v>
      </c>
      <c r="L16" s="65">
        <v>1998820</v>
      </c>
      <c r="M16" s="65">
        <v>1758660</v>
      </c>
      <c r="N16" s="65">
        <v>1000210</v>
      </c>
      <c r="O16" s="130">
        <f t="shared" si="2"/>
        <v>10397460</v>
      </c>
      <c r="P16" s="68">
        <f t="shared" si="3"/>
        <v>11106060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9790090</v>
      </c>
      <c r="G17" s="65">
        <f>SUM(G18:G19)</f>
        <v>20517470</v>
      </c>
      <c r="H17" s="66">
        <f>SUM(F17:G17)</f>
        <v>30307560</v>
      </c>
      <c r="I17" s="136">
        <f aca="true" t="shared" si="5" ref="I17:N17">SUM(I18:I19)</f>
        <v>0</v>
      </c>
      <c r="J17" s="65">
        <f t="shared" si="5"/>
        <v>123037012</v>
      </c>
      <c r="K17" s="65">
        <f t="shared" si="5"/>
        <v>96117999</v>
      </c>
      <c r="L17" s="65">
        <f t="shared" si="5"/>
        <v>70209686</v>
      </c>
      <c r="M17" s="65">
        <f t="shared" si="5"/>
        <v>56620129</v>
      </c>
      <c r="N17" s="65">
        <f t="shared" si="5"/>
        <v>25923951</v>
      </c>
      <c r="O17" s="130">
        <f t="shared" si="2"/>
        <v>371908777</v>
      </c>
      <c r="P17" s="68">
        <f t="shared" si="3"/>
        <v>402216337</v>
      </c>
    </row>
    <row r="18" spans="3:16" s="61" customFormat="1" ht="30" customHeight="1">
      <c r="C18" s="62"/>
      <c r="D18" s="63"/>
      <c r="E18" s="69" t="s">
        <v>50</v>
      </c>
      <c r="F18" s="65">
        <v>3559050</v>
      </c>
      <c r="G18" s="65">
        <v>7022990</v>
      </c>
      <c r="H18" s="66">
        <f t="shared" si="4"/>
        <v>10582040</v>
      </c>
      <c r="I18" s="136">
        <v>0</v>
      </c>
      <c r="J18" s="65">
        <v>91345653</v>
      </c>
      <c r="K18" s="65">
        <v>73549550</v>
      </c>
      <c r="L18" s="65">
        <v>53800873</v>
      </c>
      <c r="M18" s="65">
        <v>48582229</v>
      </c>
      <c r="N18" s="65">
        <v>22033731</v>
      </c>
      <c r="O18" s="130">
        <f t="shared" si="2"/>
        <v>289312036</v>
      </c>
      <c r="P18" s="68">
        <f t="shared" si="3"/>
        <v>299894076</v>
      </c>
    </row>
    <row r="19" spans="3:16" s="61" customFormat="1" ht="30" customHeight="1">
      <c r="C19" s="62"/>
      <c r="D19" s="63"/>
      <c r="E19" s="69" t="s">
        <v>51</v>
      </c>
      <c r="F19" s="65">
        <v>6231040</v>
      </c>
      <c r="G19" s="65">
        <v>13494480</v>
      </c>
      <c r="H19" s="66">
        <f t="shared" si="4"/>
        <v>19725520</v>
      </c>
      <c r="I19" s="136">
        <v>0</v>
      </c>
      <c r="J19" s="65">
        <v>31691359</v>
      </c>
      <c r="K19" s="65">
        <v>22568449</v>
      </c>
      <c r="L19" s="65">
        <v>16408813</v>
      </c>
      <c r="M19" s="65">
        <v>8037900</v>
      </c>
      <c r="N19" s="65">
        <v>3890220</v>
      </c>
      <c r="O19" s="130">
        <f t="shared" si="2"/>
        <v>82596741</v>
      </c>
      <c r="P19" s="68">
        <f t="shared" si="3"/>
        <v>102322261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154340</v>
      </c>
      <c r="G20" s="65">
        <f>SUM(G21:G23)</f>
        <v>879420</v>
      </c>
      <c r="H20" s="66">
        <f t="shared" si="4"/>
        <v>1033760</v>
      </c>
      <c r="I20" s="136">
        <f aca="true" t="shared" si="6" ref="I20:N20">SUM(I21:I23)</f>
        <v>0</v>
      </c>
      <c r="J20" s="65">
        <f t="shared" si="6"/>
        <v>9759207</v>
      </c>
      <c r="K20" s="65">
        <f t="shared" si="6"/>
        <v>12574712</v>
      </c>
      <c r="L20" s="65">
        <f t="shared" si="6"/>
        <v>26502060</v>
      </c>
      <c r="M20" s="65">
        <f t="shared" si="6"/>
        <v>27577005</v>
      </c>
      <c r="N20" s="65">
        <f t="shared" si="6"/>
        <v>12113607</v>
      </c>
      <c r="O20" s="130">
        <f t="shared" si="2"/>
        <v>88526591</v>
      </c>
      <c r="P20" s="68">
        <f t="shared" si="3"/>
        <v>89560351</v>
      </c>
    </row>
    <row r="21" spans="3:16" s="61" customFormat="1" ht="30" customHeight="1">
      <c r="C21" s="62"/>
      <c r="D21" s="63"/>
      <c r="E21" s="69" t="s">
        <v>53</v>
      </c>
      <c r="F21" s="65">
        <v>104360</v>
      </c>
      <c r="G21" s="65">
        <v>771980</v>
      </c>
      <c r="H21" s="66">
        <f t="shared" si="4"/>
        <v>876340</v>
      </c>
      <c r="I21" s="136">
        <v>0</v>
      </c>
      <c r="J21" s="65">
        <v>8380177</v>
      </c>
      <c r="K21" s="65">
        <v>11347332</v>
      </c>
      <c r="L21" s="65">
        <v>25110500</v>
      </c>
      <c r="M21" s="65">
        <v>26587885</v>
      </c>
      <c r="N21" s="65">
        <v>11573717</v>
      </c>
      <c r="O21" s="130">
        <f t="shared" si="2"/>
        <v>82999611</v>
      </c>
      <c r="P21" s="68">
        <f t="shared" si="3"/>
        <v>83875951</v>
      </c>
    </row>
    <row r="22" spans="3:16" s="61" customFormat="1" ht="30" customHeight="1">
      <c r="C22" s="62"/>
      <c r="D22" s="63"/>
      <c r="E22" s="72" t="s">
        <v>54</v>
      </c>
      <c r="F22" s="65">
        <v>49980</v>
      </c>
      <c r="G22" s="65">
        <v>107440</v>
      </c>
      <c r="H22" s="66">
        <f t="shared" si="4"/>
        <v>157420</v>
      </c>
      <c r="I22" s="136">
        <v>0</v>
      </c>
      <c r="J22" s="65">
        <v>1379030</v>
      </c>
      <c r="K22" s="65">
        <v>1227380</v>
      </c>
      <c r="L22" s="65">
        <v>1391560</v>
      </c>
      <c r="M22" s="65">
        <v>989120</v>
      </c>
      <c r="N22" s="65">
        <v>539890</v>
      </c>
      <c r="O22" s="130">
        <f t="shared" si="2"/>
        <v>5526980</v>
      </c>
      <c r="P22" s="68">
        <f t="shared" si="3"/>
        <v>5684400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7734437</v>
      </c>
      <c r="G24" s="65">
        <f>SUM(G25:G27)</f>
        <v>8706287</v>
      </c>
      <c r="H24" s="66">
        <f t="shared" si="4"/>
        <v>16440724</v>
      </c>
      <c r="I24" s="136">
        <f aca="true" t="shared" si="7" ref="I24:N24">SUM(I25:I27)</f>
        <v>0</v>
      </c>
      <c r="J24" s="65">
        <f>SUM(J25:J27)</f>
        <v>13653105</v>
      </c>
      <c r="K24" s="65">
        <f t="shared" si="7"/>
        <v>18236233</v>
      </c>
      <c r="L24" s="65">
        <f t="shared" si="7"/>
        <v>13776493</v>
      </c>
      <c r="M24" s="65">
        <f t="shared" si="7"/>
        <v>11787045</v>
      </c>
      <c r="N24" s="65">
        <f t="shared" si="7"/>
        <v>5895433</v>
      </c>
      <c r="O24" s="130">
        <f t="shared" si="2"/>
        <v>63348309</v>
      </c>
      <c r="P24" s="68">
        <f t="shared" si="3"/>
        <v>79789033</v>
      </c>
    </row>
    <row r="25" spans="3:16" s="61" customFormat="1" ht="30" customHeight="1">
      <c r="C25" s="62"/>
      <c r="D25" s="63"/>
      <c r="E25" s="72" t="s">
        <v>57</v>
      </c>
      <c r="F25" s="65">
        <v>2665340</v>
      </c>
      <c r="G25" s="65">
        <v>5742640</v>
      </c>
      <c r="H25" s="66">
        <f t="shared" si="4"/>
        <v>8407980</v>
      </c>
      <c r="I25" s="136">
        <v>0</v>
      </c>
      <c r="J25" s="65">
        <v>10242240</v>
      </c>
      <c r="K25" s="65">
        <v>16781730</v>
      </c>
      <c r="L25" s="65">
        <v>12217080</v>
      </c>
      <c r="M25" s="65">
        <v>10325500</v>
      </c>
      <c r="N25" s="65">
        <v>5762190</v>
      </c>
      <c r="O25" s="130">
        <f t="shared" si="2"/>
        <v>55328740</v>
      </c>
      <c r="P25" s="68">
        <f t="shared" si="3"/>
        <v>63736720</v>
      </c>
    </row>
    <row r="26" spans="3:16" s="61" customFormat="1" ht="30" customHeight="1">
      <c r="C26" s="62"/>
      <c r="D26" s="63"/>
      <c r="E26" s="72" t="s">
        <v>58</v>
      </c>
      <c r="F26" s="65">
        <v>886114</v>
      </c>
      <c r="G26" s="65">
        <v>443616</v>
      </c>
      <c r="H26" s="66">
        <f t="shared" si="4"/>
        <v>1329730</v>
      </c>
      <c r="I26" s="136">
        <v>0</v>
      </c>
      <c r="J26" s="65">
        <v>1164540</v>
      </c>
      <c r="K26" s="65">
        <v>328152</v>
      </c>
      <c r="L26" s="65">
        <v>504676</v>
      </c>
      <c r="M26" s="65">
        <v>823913</v>
      </c>
      <c r="N26" s="65">
        <v>133243</v>
      </c>
      <c r="O26" s="130">
        <f t="shared" si="2"/>
        <v>2954524</v>
      </c>
      <c r="P26" s="68">
        <f t="shared" si="3"/>
        <v>4284254</v>
      </c>
    </row>
    <row r="27" spans="3:16" s="61" customFormat="1" ht="30" customHeight="1">
      <c r="C27" s="62"/>
      <c r="D27" s="63"/>
      <c r="E27" s="72" t="s">
        <v>59</v>
      </c>
      <c r="F27" s="65">
        <v>4182983</v>
      </c>
      <c r="G27" s="65">
        <v>2520031</v>
      </c>
      <c r="H27" s="66">
        <f t="shared" si="4"/>
        <v>6703014</v>
      </c>
      <c r="I27" s="136">
        <v>0</v>
      </c>
      <c r="J27" s="65">
        <v>2246325</v>
      </c>
      <c r="K27" s="65">
        <v>1126351</v>
      </c>
      <c r="L27" s="65">
        <v>1054737</v>
      </c>
      <c r="M27" s="65">
        <v>637632</v>
      </c>
      <c r="N27" s="65">
        <v>0</v>
      </c>
      <c r="O27" s="130">
        <f t="shared" si="2"/>
        <v>5065045</v>
      </c>
      <c r="P27" s="68">
        <f t="shared" si="3"/>
        <v>11768059</v>
      </c>
    </row>
    <row r="28" spans="3:16" s="61" customFormat="1" ht="30" customHeight="1">
      <c r="C28" s="62"/>
      <c r="D28" s="74" t="s">
        <v>60</v>
      </c>
      <c r="E28" s="75"/>
      <c r="F28" s="65">
        <v>1233795</v>
      </c>
      <c r="G28" s="65">
        <v>1245569</v>
      </c>
      <c r="H28" s="66">
        <f t="shared" si="4"/>
        <v>2479364</v>
      </c>
      <c r="I28" s="136">
        <v>0</v>
      </c>
      <c r="J28" s="65">
        <v>13081293</v>
      </c>
      <c r="K28" s="65">
        <v>11055154</v>
      </c>
      <c r="L28" s="65">
        <v>12705888</v>
      </c>
      <c r="M28" s="65">
        <v>15788277</v>
      </c>
      <c r="N28" s="65">
        <v>8011886</v>
      </c>
      <c r="O28" s="130">
        <f t="shared" si="2"/>
        <v>60642498</v>
      </c>
      <c r="P28" s="68">
        <f t="shared" si="3"/>
        <v>63121862</v>
      </c>
    </row>
    <row r="29" spans="3:16" s="61" customFormat="1" ht="30" customHeight="1" thickBot="1">
      <c r="C29" s="76"/>
      <c r="D29" s="77" t="s">
        <v>61</v>
      </c>
      <c r="E29" s="78"/>
      <c r="F29" s="79">
        <v>4260501</v>
      </c>
      <c r="G29" s="79">
        <v>5622700</v>
      </c>
      <c r="H29" s="80">
        <f t="shared" si="4"/>
        <v>9883201</v>
      </c>
      <c r="I29" s="137">
        <v>0</v>
      </c>
      <c r="J29" s="79">
        <v>37466729</v>
      </c>
      <c r="K29" s="79">
        <v>22497436</v>
      </c>
      <c r="L29" s="79">
        <v>16076355</v>
      </c>
      <c r="M29" s="79">
        <v>11139863</v>
      </c>
      <c r="N29" s="79">
        <v>4706979</v>
      </c>
      <c r="O29" s="131">
        <f t="shared" si="2"/>
        <v>91887362</v>
      </c>
      <c r="P29" s="82">
        <f t="shared" si="3"/>
        <v>101770563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639150</v>
      </c>
      <c r="G30" s="60">
        <f>SUM(G31:G39)</f>
        <v>1448320</v>
      </c>
      <c r="H30" s="85">
        <f t="shared" si="4"/>
        <v>2087470</v>
      </c>
      <c r="I30" s="135">
        <f aca="true" t="shared" si="8" ref="I30:N30">SUM(I31:I39)</f>
        <v>0</v>
      </c>
      <c r="J30" s="60">
        <f t="shared" si="8"/>
        <v>94437559</v>
      </c>
      <c r="K30" s="60">
        <f t="shared" si="8"/>
        <v>96919810</v>
      </c>
      <c r="L30" s="60">
        <f t="shared" si="8"/>
        <v>114648474</v>
      </c>
      <c r="M30" s="60">
        <f t="shared" si="8"/>
        <v>127806578</v>
      </c>
      <c r="N30" s="60">
        <f t="shared" si="8"/>
        <v>88276567</v>
      </c>
      <c r="O30" s="129">
        <f t="shared" si="2"/>
        <v>522088988</v>
      </c>
      <c r="P30" s="87">
        <f t="shared" si="3"/>
        <v>524176458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9970050</v>
      </c>
      <c r="K31" s="89">
        <v>17643253</v>
      </c>
      <c r="L31" s="89">
        <v>14860930</v>
      </c>
      <c r="M31" s="89">
        <v>12337990</v>
      </c>
      <c r="N31" s="89">
        <v>3693170</v>
      </c>
      <c r="O31" s="132">
        <f t="shared" si="2"/>
        <v>58505393</v>
      </c>
      <c r="P31" s="92">
        <f t="shared" si="3"/>
        <v>58505393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247800</v>
      </c>
      <c r="K32" s="65">
        <v>197710</v>
      </c>
      <c r="L32" s="65">
        <v>256010</v>
      </c>
      <c r="M32" s="65">
        <v>135640</v>
      </c>
      <c r="N32" s="65">
        <v>170030</v>
      </c>
      <c r="O32" s="130">
        <f t="shared" si="2"/>
        <v>1007190</v>
      </c>
      <c r="P32" s="68">
        <f t="shared" si="3"/>
        <v>1007190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46165739</v>
      </c>
      <c r="K33" s="65">
        <v>34739275</v>
      </c>
      <c r="L33" s="65">
        <v>28086694</v>
      </c>
      <c r="M33" s="65">
        <v>18034024</v>
      </c>
      <c r="N33" s="65">
        <v>10705057</v>
      </c>
      <c r="O33" s="130">
        <f t="shared" si="2"/>
        <v>137730789</v>
      </c>
      <c r="P33" s="68">
        <f t="shared" si="3"/>
        <v>137730789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4554200</v>
      </c>
      <c r="K34" s="65">
        <v>4416080</v>
      </c>
      <c r="L34" s="65">
        <v>6473970</v>
      </c>
      <c r="M34" s="65">
        <v>7248650</v>
      </c>
      <c r="N34" s="65">
        <v>5041360</v>
      </c>
      <c r="O34" s="130">
        <f t="shared" si="2"/>
        <v>27734260</v>
      </c>
      <c r="P34" s="68">
        <f t="shared" si="3"/>
        <v>27734260</v>
      </c>
    </row>
    <row r="35" spans="3:16" s="61" customFormat="1" ht="30" customHeight="1">
      <c r="C35" s="62"/>
      <c r="D35" s="74" t="s">
        <v>66</v>
      </c>
      <c r="E35" s="75"/>
      <c r="F35" s="65">
        <v>639150</v>
      </c>
      <c r="G35" s="65">
        <v>1448320</v>
      </c>
      <c r="H35" s="66">
        <f t="shared" si="4"/>
        <v>2087470</v>
      </c>
      <c r="I35" s="136">
        <v>0</v>
      </c>
      <c r="J35" s="65">
        <v>15386500</v>
      </c>
      <c r="K35" s="65">
        <v>13720600</v>
      </c>
      <c r="L35" s="65">
        <v>13139810</v>
      </c>
      <c r="M35" s="65">
        <v>10629030</v>
      </c>
      <c r="N35" s="65">
        <v>3813030</v>
      </c>
      <c r="O35" s="130">
        <f t="shared" si="2"/>
        <v>56688970</v>
      </c>
      <c r="P35" s="68">
        <f t="shared" si="3"/>
        <v>58776440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17897070</v>
      </c>
      <c r="K36" s="65">
        <v>24248192</v>
      </c>
      <c r="L36" s="65">
        <v>32311760</v>
      </c>
      <c r="M36" s="65">
        <v>16661614</v>
      </c>
      <c r="N36" s="65">
        <v>10176600</v>
      </c>
      <c r="O36" s="130">
        <f t="shared" si="2"/>
        <v>101295236</v>
      </c>
      <c r="P36" s="68">
        <f t="shared" si="3"/>
        <v>101295236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216200</v>
      </c>
      <c r="K38" s="65">
        <v>1954700</v>
      </c>
      <c r="L38" s="65">
        <v>19519300</v>
      </c>
      <c r="M38" s="65">
        <v>62759630</v>
      </c>
      <c r="N38" s="65">
        <v>54677320</v>
      </c>
      <c r="O38" s="130">
        <f t="shared" si="2"/>
        <v>139127150</v>
      </c>
      <c r="P38" s="68">
        <f t="shared" si="3"/>
        <v>139127150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38253292</v>
      </c>
      <c r="K40" s="60">
        <f>SUM(K41:K43)</f>
        <v>49917068</v>
      </c>
      <c r="L40" s="60">
        <f>SUM(L41:L43)</f>
        <v>123701023</v>
      </c>
      <c r="M40" s="60">
        <f>SUM(M41:M43)</f>
        <v>262704595</v>
      </c>
      <c r="N40" s="60">
        <f>SUM(N41:N43)</f>
        <v>194187728</v>
      </c>
      <c r="O40" s="129">
        <f>SUM(I40:N40)</f>
        <v>668763706</v>
      </c>
      <c r="P40" s="87">
        <f t="shared" si="3"/>
        <v>668763706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1997598</v>
      </c>
      <c r="K41" s="65">
        <v>4035940</v>
      </c>
      <c r="L41" s="65">
        <v>51912136</v>
      </c>
      <c r="M41" s="65">
        <v>130366180</v>
      </c>
      <c r="N41" s="65">
        <v>117547458</v>
      </c>
      <c r="O41" s="130">
        <f t="shared" si="2"/>
        <v>305859312</v>
      </c>
      <c r="P41" s="68">
        <f t="shared" si="3"/>
        <v>305859312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34169434</v>
      </c>
      <c r="K42" s="65">
        <v>43104498</v>
      </c>
      <c r="L42" s="65">
        <v>58529857</v>
      </c>
      <c r="M42" s="65">
        <v>70479430</v>
      </c>
      <c r="N42" s="65">
        <v>23797731</v>
      </c>
      <c r="O42" s="130">
        <f t="shared" si="2"/>
        <v>230080950</v>
      </c>
      <c r="P42" s="68">
        <f t="shared" si="3"/>
        <v>230080950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2086260</v>
      </c>
      <c r="K43" s="79">
        <v>2776630</v>
      </c>
      <c r="L43" s="79">
        <v>13259030</v>
      </c>
      <c r="M43" s="79">
        <v>61858985</v>
      </c>
      <c r="N43" s="79">
        <v>52842539</v>
      </c>
      <c r="O43" s="131">
        <f t="shared" si="2"/>
        <v>132823444</v>
      </c>
      <c r="P43" s="82">
        <f t="shared" si="3"/>
        <v>132823444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27616683</v>
      </c>
      <c r="G44" s="99">
        <f>SUM(G10,G30,G40)</f>
        <v>45516188</v>
      </c>
      <c r="H44" s="101">
        <f>SUM(F44:G44)</f>
        <v>73132871</v>
      </c>
      <c r="I44" s="142">
        <f aca="true" t="shared" si="9" ref="I44:N44">SUM(I10,I30,I40)</f>
        <v>0</v>
      </c>
      <c r="J44" s="99">
        <f t="shared" si="9"/>
        <v>376691903</v>
      </c>
      <c r="K44" s="99">
        <f t="shared" si="9"/>
        <v>345310041</v>
      </c>
      <c r="L44" s="99">
        <f t="shared" si="9"/>
        <v>408355417</v>
      </c>
      <c r="M44" s="99">
        <f t="shared" si="9"/>
        <v>544189219</v>
      </c>
      <c r="N44" s="99">
        <f t="shared" si="9"/>
        <v>363441846</v>
      </c>
      <c r="O44" s="134">
        <f>SUM(I44:N44)</f>
        <v>2037988426</v>
      </c>
      <c r="P44" s="103">
        <f>SUM(O44,H44)</f>
        <v>2111121297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24541737</v>
      </c>
      <c r="G46" s="60">
        <f>SUM(G47,G53,G56,G60,G64,G65)</f>
        <v>39985502</v>
      </c>
      <c r="H46" s="85">
        <f>SUM(F46:G46)</f>
        <v>64527239</v>
      </c>
      <c r="I46" s="135">
        <f aca="true" t="shared" si="10" ref="I46:N46">SUM(I47,I53,I56,I60,I64,I65)</f>
        <v>0</v>
      </c>
      <c r="J46" s="60">
        <f t="shared" si="10"/>
        <v>221549418</v>
      </c>
      <c r="K46" s="60">
        <f t="shared" si="10"/>
        <v>179423455</v>
      </c>
      <c r="L46" s="60">
        <f t="shared" si="10"/>
        <v>152966583</v>
      </c>
      <c r="M46" s="60">
        <f t="shared" si="10"/>
        <v>138477904</v>
      </c>
      <c r="N46" s="60">
        <f t="shared" si="10"/>
        <v>72706297</v>
      </c>
      <c r="O46" s="129">
        <f>SUM(I46:N46)</f>
        <v>765123657</v>
      </c>
      <c r="P46" s="87">
        <f>SUM(O46,H46)</f>
        <v>829650896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3392935</v>
      </c>
      <c r="G47" s="65">
        <f>SUM(G48:G52)</f>
        <v>6353744</v>
      </c>
      <c r="H47" s="66">
        <f aca="true" t="shared" si="11" ref="H47:H79">SUM(F47:G47)</f>
        <v>9746679</v>
      </c>
      <c r="I47" s="136">
        <f aca="true" t="shared" si="12" ref="I47:N47">SUM(I48:I52)</f>
        <v>0</v>
      </c>
      <c r="J47" s="65">
        <f t="shared" si="12"/>
        <v>41822004</v>
      </c>
      <c r="K47" s="65">
        <f t="shared" si="12"/>
        <v>33836045</v>
      </c>
      <c r="L47" s="65">
        <f t="shared" si="12"/>
        <v>27317118</v>
      </c>
      <c r="M47" s="65">
        <f t="shared" si="12"/>
        <v>27424508</v>
      </c>
      <c r="N47" s="65">
        <f t="shared" si="12"/>
        <v>21725220</v>
      </c>
      <c r="O47" s="130">
        <f aca="true" t="shared" si="13" ref="O47:O75">SUM(I47:N47)</f>
        <v>152124895</v>
      </c>
      <c r="P47" s="68">
        <f aca="true" t="shared" si="14" ref="P47:P79">SUM(O47,H47)</f>
        <v>161871574</v>
      </c>
    </row>
    <row r="48" spans="3:16" s="61" customFormat="1" ht="30" customHeight="1">
      <c r="C48" s="62"/>
      <c r="D48" s="63"/>
      <c r="E48" s="69" t="s">
        <v>44</v>
      </c>
      <c r="F48" s="65">
        <v>1525568</v>
      </c>
      <c r="G48" s="65">
        <v>2036970</v>
      </c>
      <c r="H48" s="66">
        <f t="shared" si="11"/>
        <v>3562538</v>
      </c>
      <c r="I48" s="136">
        <v>0</v>
      </c>
      <c r="J48" s="65">
        <v>27425515</v>
      </c>
      <c r="K48" s="65">
        <v>21496160</v>
      </c>
      <c r="L48" s="65">
        <v>18213789</v>
      </c>
      <c r="M48" s="65">
        <v>17457222</v>
      </c>
      <c r="N48" s="65">
        <v>13782917</v>
      </c>
      <c r="O48" s="130">
        <f t="shared" si="13"/>
        <v>98375603</v>
      </c>
      <c r="P48" s="68">
        <f t="shared" si="14"/>
        <v>101938141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136">
        <v>0</v>
      </c>
      <c r="J49" s="65">
        <v>57861</v>
      </c>
      <c r="K49" s="65">
        <v>56579</v>
      </c>
      <c r="L49" s="65">
        <v>786640</v>
      </c>
      <c r="M49" s="65">
        <v>1951618</v>
      </c>
      <c r="N49" s="65">
        <v>2382822</v>
      </c>
      <c r="O49" s="130">
        <f t="shared" si="13"/>
        <v>5235520</v>
      </c>
      <c r="P49" s="68">
        <f t="shared" si="14"/>
        <v>5235520</v>
      </c>
    </row>
    <row r="50" spans="3:16" s="61" customFormat="1" ht="30" customHeight="1">
      <c r="C50" s="62"/>
      <c r="D50" s="63"/>
      <c r="E50" s="69" t="s">
        <v>46</v>
      </c>
      <c r="F50" s="65">
        <v>804274</v>
      </c>
      <c r="G50" s="65">
        <v>1733100</v>
      </c>
      <c r="H50" s="66">
        <f t="shared" si="11"/>
        <v>2537374</v>
      </c>
      <c r="I50" s="136">
        <v>0</v>
      </c>
      <c r="J50" s="65">
        <v>6569217</v>
      </c>
      <c r="K50" s="65">
        <v>5169772</v>
      </c>
      <c r="L50" s="65">
        <v>3483720</v>
      </c>
      <c r="M50" s="65">
        <v>4509593</v>
      </c>
      <c r="N50" s="65">
        <v>3230779</v>
      </c>
      <c r="O50" s="130">
        <f t="shared" si="13"/>
        <v>22963081</v>
      </c>
      <c r="P50" s="68">
        <f t="shared" si="14"/>
        <v>25500455</v>
      </c>
    </row>
    <row r="51" spans="3:16" s="61" customFormat="1" ht="30" customHeight="1">
      <c r="C51" s="62"/>
      <c r="D51" s="63"/>
      <c r="E51" s="69" t="s">
        <v>47</v>
      </c>
      <c r="F51" s="65">
        <v>753841</v>
      </c>
      <c r="G51" s="65">
        <v>2264260</v>
      </c>
      <c r="H51" s="66">
        <f t="shared" si="11"/>
        <v>3018101</v>
      </c>
      <c r="I51" s="136">
        <v>0</v>
      </c>
      <c r="J51" s="65">
        <v>5330969</v>
      </c>
      <c r="K51" s="65">
        <v>4521821</v>
      </c>
      <c r="L51" s="65">
        <v>3052205</v>
      </c>
      <c r="M51" s="65">
        <v>1929925</v>
      </c>
      <c r="N51" s="65">
        <v>1435195</v>
      </c>
      <c r="O51" s="130">
        <f t="shared" si="13"/>
        <v>16270115</v>
      </c>
      <c r="P51" s="68">
        <f t="shared" si="14"/>
        <v>19288216</v>
      </c>
    </row>
    <row r="52" spans="3:16" s="61" customFormat="1" ht="30" customHeight="1">
      <c r="C52" s="62"/>
      <c r="D52" s="63"/>
      <c r="E52" s="69" t="s">
        <v>48</v>
      </c>
      <c r="F52" s="65">
        <v>309252</v>
      </c>
      <c r="G52" s="65">
        <v>319414</v>
      </c>
      <c r="H52" s="66">
        <f t="shared" si="11"/>
        <v>628666</v>
      </c>
      <c r="I52" s="136">
        <v>0</v>
      </c>
      <c r="J52" s="65">
        <v>2438442</v>
      </c>
      <c r="K52" s="65">
        <v>2591713</v>
      </c>
      <c r="L52" s="65">
        <v>1780764</v>
      </c>
      <c r="M52" s="65">
        <v>1576150</v>
      </c>
      <c r="N52" s="65">
        <v>893507</v>
      </c>
      <c r="O52" s="130">
        <f t="shared" si="13"/>
        <v>9280576</v>
      </c>
      <c r="P52" s="68">
        <f t="shared" si="14"/>
        <v>9909242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8726664</v>
      </c>
      <c r="G53" s="65">
        <f>SUM(G54:G55)</f>
        <v>18348180</v>
      </c>
      <c r="H53" s="66">
        <f t="shared" si="11"/>
        <v>27074844</v>
      </c>
      <c r="I53" s="136">
        <f aca="true" t="shared" si="15" ref="I53:N53">SUM(I54:I55)</f>
        <v>0</v>
      </c>
      <c r="J53" s="65">
        <f t="shared" si="15"/>
        <v>109696749</v>
      </c>
      <c r="K53" s="65">
        <f t="shared" si="15"/>
        <v>85823613</v>
      </c>
      <c r="L53" s="65">
        <f t="shared" si="15"/>
        <v>62536633</v>
      </c>
      <c r="M53" s="65">
        <f t="shared" si="15"/>
        <v>50641654</v>
      </c>
      <c r="N53" s="65">
        <f t="shared" si="15"/>
        <v>23141854</v>
      </c>
      <c r="O53" s="130">
        <f t="shared" si="13"/>
        <v>331840503</v>
      </c>
      <c r="P53" s="68">
        <f t="shared" si="14"/>
        <v>358915347</v>
      </c>
    </row>
    <row r="54" spans="3:16" s="61" customFormat="1" ht="30" customHeight="1">
      <c r="C54" s="62"/>
      <c r="D54" s="63"/>
      <c r="E54" s="69" t="s">
        <v>50</v>
      </c>
      <c r="F54" s="65">
        <v>3173409</v>
      </c>
      <c r="G54" s="65">
        <v>6283739</v>
      </c>
      <c r="H54" s="66">
        <f t="shared" si="11"/>
        <v>9457148</v>
      </c>
      <c r="I54" s="136">
        <v>0</v>
      </c>
      <c r="J54" s="65">
        <v>81453315</v>
      </c>
      <c r="K54" s="65">
        <v>65677594</v>
      </c>
      <c r="L54" s="65">
        <v>47956561</v>
      </c>
      <c r="M54" s="65">
        <v>43450871</v>
      </c>
      <c r="N54" s="65">
        <v>19695436</v>
      </c>
      <c r="O54" s="130">
        <f t="shared" si="13"/>
        <v>258233777</v>
      </c>
      <c r="P54" s="68">
        <f t="shared" si="14"/>
        <v>267690925</v>
      </c>
    </row>
    <row r="55" spans="3:16" s="61" customFormat="1" ht="30" customHeight="1">
      <c r="C55" s="62"/>
      <c r="D55" s="63"/>
      <c r="E55" s="69" t="s">
        <v>51</v>
      </c>
      <c r="F55" s="65">
        <v>5553255</v>
      </c>
      <c r="G55" s="65">
        <v>12064441</v>
      </c>
      <c r="H55" s="66">
        <f t="shared" si="11"/>
        <v>17617696</v>
      </c>
      <c r="I55" s="136">
        <v>0</v>
      </c>
      <c r="J55" s="65">
        <v>28243434</v>
      </c>
      <c r="K55" s="65">
        <v>20146019</v>
      </c>
      <c r="L55" s="65">
        <v>14580072</v>
      </c>
      <c r="M55" s="65">
        <v>7190783</v>
      </c>
      <c r="N55" s="65">
        <v>3446418</v>
      </c>
      <c r="O55" s="130">
        <f t="shared" si="13"/>
        <v>73606726</v>
      </c>
      <c r="P55" s="68">
        <f t="shared" si="14"/>
        <v>91224422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138906</v>
      </c>
      <c r="G56" s="65">
        <f>SUM(G57:G59)</f>
        <v>776629</v>
      </c>
      <c r="H56" s="66">
        <f t="shared" si="11"/>
        <v>915535</v>
      </c>
      <c r="I56" s="136">
        <f aca="true" t="shared" si="16" ref="I56:N56">SUM(I57:I59)</f>
        <v>0</v>
      </c>
      <c r="J56" s="65">
        <f t="shared" si="16"/>
        <v>8718675</v>
      </c>
      <c r="K56" s="65">
        <f t="shared" si="16"/>
        <v>11249549</v>
      </c>
      <c r="L56" s="65">
        <f t="shared" si="16"/>
        <v>23619599</v>
      </c>
      <c r="M56" s="65">
        <f t="shared" si="16"/>
        <v>24592664</v>
      </c>
      <c r="N56" s="65">
        <f t="shared" si="16"/>
        <v>10805397</v>
      </c>
      <c r="O56" s="130">
        <f t="shared" si="13"/>
        <v>78985884</v>
      </c>
      <c r="P56" s="68">
        <f t="shared" si="14"/>
        <v>79901419</v>
      </c>
    </row>
    <row r="57" spans="3:16" s="61" customFormat="1" ht="30" customHeight="1">
      <c r="C57" s="62"/>
      <c r="D57" s="63"/>
      <c r="E57" s="69" t="s">
        <v>53</v>
      </c>
      <c r="F57" s="65">
        <v>93924</v>
      </c>
      <c r="G57" s="65">
        <v>679933</v>
      </c>
      <c r="H57" s="66">
        <f t="shared" si="11"/>
        <v>773857</v>
      </c>
      <c r="I57" s="136">
        <v>0</v>
      </c>
      <c r="J57" s="65">
        <v>7490442</v>
      </c>
      <c r="K57" s="65">
        <v>10147646</v>
      </c>
      <c r="L57" s="65">
        <v>22372419</v>
      </c>
      <c r="M57" s="65">
        <v>23702456</v>
      </c>
      <c r="N57" s="65">
        <v>10319496</v>
      </c>
      <c r="O57" s="130">
        <f t="shared" si="13"/>
        <v>74032459</v>
      </c>
      <c r="P57" s="68">
        <f t="shared" si="14"/>
        <v>74806316</v>
      </c>
    </row>
    <row r="58" spans="3:16" s="61" customFormat="1" ht="30" customHeight="1">
      <c r="C58" s="62"/>
      <c r="D58" s="63"/>
      <c r="E58" s="72" t="s">
        <v>54</v>
      </c>
      <c r="F58" s="65">
        <v>44982</v>
      </c>
      <c r="G58" s="65">
        <v>96696</v>
      </c>
      <c r="H58" s="66">
        <f t="shared" si="11"/>
        <v>141678</v>
      </c>
      <c r="I58" s="136">
        <v>0</v>
      </c>
      <c r="J58" s="65">
        <v>1228233</v>
      </c>
      <c r="K58" s="65">
        <v>1101903</v>
      </c>
      <c r="L58" s="65">
        <v>1247180</v>
      </c>
      <c r="M58" s="65">
        <v>890208</v>
      </c>
      <c r="N58" s="65">
        <v>485901</v>
      </c>
      <c r="O58" s="130">
        <f t="shared" si="13"/>
        <v>4953425</v>
      </c>
      <c r="P58" s="68">
        <f t="shared" si="14"/>
        <v>5095103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6919075</v>
      </c>
      <c r="G60" s="65">
        <f>SUM(G61:G63)</f>
        <v>7777086</v>
      </c>
      <c r="H60" s="66">
        <f t="shared" si="11"/>
        <v>14696161</v>
      </c>
      <c r="I60" s="136">
        <f aca="true" t="shared" si="17" ref="I60:N60">SUM(I61:I63)</f>
        <v>0</v>
      </c>
      <c r="J60" s="65">
        <f t="shared" si="17"/>
        <v>12198447</v>
      </c>
      <c r="K60" s="65">
        <f t="shared" si="17"/>
        <v>16245049</v>
      </c>
      <c r="L60" s="65">
        <f t="shared" si="17"/>
        <v>12236284</v>
      </c>
      <c r="M60" s="65">
        <f t="shared" si="17"/>
        <v>10517550</v>
      </c>
      <c r="N60" s="65">
        <f t="shared" si="17"/>
        <v>5268919</v>
      </c>
      <c r="O60" s="130">
        <f t="shared" si="13"/>
        <v>56466249</v>
      </c>
      <c r="P60" s="68">
        <f t="shared" si="14"/>
        <v>71162410</v>
      </c>
    </row>
    <row r="61" spans="3:16" s="61" customFormat="1" ht="30" customHeight="1">
      <c r="C61" s="62"/>
      <c r="D61" s="63"/>
      <c r="E61" s="72" t="s">
        <v>57</v>
      </c>
      <c r="F61" s="65">
        <v>2382314</v>
      </c>
      <c r="G61" s="65">
        <v>5135003</v>
      </c>
      <c r="H61" s="66">
        <f t="shared" si="11"/>
        <v>7517317</v>
      </c>
      <c r="I61" s="136">
        <v>0</v>
      </c>
      <c r="J61" s="65">
        <v>9139649</v>
      </c>
      <c r="K61" s="65">
        <v>14971230</v>
      </c>
      <c r="L61" s="65">
        <v>10875208</v>
      </c>
      <c r="M61" s="65">
        <v>9216421</v>
      </c>
      <c r="N61" s="65">
        <v>5149001</v>
      </c>
      <c r="O61" s="130">
        <f t="shared" si="13"/>
        <v>49351509</v>
      </c>
      <c r="P61" s="68">
        <f t="shared" si="14"/>
        <v>56868826</v>
      </c>
    </row>
    <row r="62" spans="3:16" s="61" customFormat="1" ht="30" customHeight="1">
      <c r="C62" s="62"/>
      <c r="D62" s="63"/>
      <c r="E62" s="72" t="s">
        <v>58</v>
      </c>
      <c r="F62" s="65">
        <v>795984</v>
      </c>
      <c r="G62" s="65">
        <v>391242</v>
      </c>
      <c r="H62" s="66">
        <f t="shared" si="11"/>
        <v>1187226</v>
      </c>
      <c r="I62" s="136">
        <v>0</v>
      </c>
      <c r="J62" s="65">
        <v>1037110</v>
      </c>
      <c r="K62" s="65">
        <v>295335</v>
      </c>
      <c r="L62" s="65">
        <v>446827</v>
      </c>
      <c r="M62" s="65">
        <v>727261</v>
      </c>
      <c r="N62" s="65">
        <v>119918</v>
      </c>
      <c r="O62" s="130">
        <f t="shared" si="13"/>
        <v>2626451</v>
      </c>
      <c r="P62" s="68">
        <f t="shared" si="14"/>
        <v>3813677</v>
      </c>
    </row>
    <row r="63" spans="3:16" s="61" customFormat="1" ht="30" customHeight="1">
      <c r="C63" s="62"/>
      <c r="D63" s="63"/>
      <c r="E63" s="72" t="s">
        <v>59</v>
      </c>
      <c r="F63" s="65">
        <v>3740777</v>
      </c>
      <c r="G63" s="65">
        <v>2250841</v>
      </c>
      <c r="H63" s="66">
        <f t="shared" si="11"/>
        <v>5991618</v>
      </c>
      <c r="I63" s="136">
        <v>0</v>
      </c>
      <c r="J63" s="65">
        <v>2021688</v>
      </c>
      <c r="K63" s="65">
        <v>978484</v>
      </c>
      <c r="L63" s="65">
        <v>914249</v>
      </c>
      <c r="M63" s="65">
        <v>573868</v>
      </c>
      <c r="N63" s="65">
        <v>0</v>
      </c>
      <c r="O63" s="130">
        <f t="shared" si="13"/>
        <v>4488289</v>
      </c>
      <c r="P63" s="68">
        <f t="shared" si="14"/>
        <v>10479907</v>
      </c>
    </row>
    <row r="64" spans="3:16" s="61" customFormat="1" ht="30" customHeight="1">
      <c r="C64" s="62"/>
      <c r="D64" s="74" t="s">
        <v>60</v>
      </c>
      <c r="E64" s="75"/>
      <c r="F64" s="65">
        <v>1103656</v>
      </c>
      <c r="G64" s="65">
        <v>1107163</v>
      </c>
      <c r="H64" s="66">
        <f t="shared" si="11"/>
        <v>2210819</v>
      </c>
      <c r="I64" s="136">
        <v>0</v>
      </c>
      <c r="J64" s="65">
        <v>11646814</v>
      </c>
      <c r="K64" s="65">
        <v>9771763</v>
      </c>
      <c r="L64" s="65">
        <v>11180594</v>
      </c>
      <c r="M64" s="65">
        <v>14161665</v>
      </c>
      <c r="N64" s="65">
        <v>7057928</v>
      </c>
      <c r="O64" s="130">
        <f t="shared" si="13"/>
        <v>53818764</v>
      </c>
      <c r="P64" s="68">
        <f t="shared" si="14"/>
        <v>56029583</v>
      </c>
    </row>
    <row r="65" spans="3:16" s="61" customFormat="1" ht="30" customHeight="1" thickBot="1">
      <c r="C65" s="76"/>
      <c r="D65" s="77" t="s">
        <v>61</v>
      </c>
      <c r="E65" s="78"/>
      <c r="F65" s="79">
        <v>4260501</v>
      </c>
      <c r="G65" s="79">
        <v>5622700</v>
      </c>
      <c r="H65" s="80">
        <f t="shared" si="11"/>
        <v>9883201</v>
      </c>
      <c r="I65" s="137">
        <v>0</v>
      </c>
      <c r="J65" s="79">
        <v>37466729</v>
      </c>
      <c r="K65" s="79">
        <v>22497436</v>
      </c>
      <c r="L65" s="79">
        <v>16076355</v>
      </c>
      <c r="M65" s="79">
        <v>11139863</v>
      </c>
      <c r="N65" s="79">
        <v>4706979</v>
      </c>
      <c r="O65" s="131">
        <f t="shared" si="13"/>
        <v>91887362</v>
      </c>
      <c r="P65" s="82">
        <f t="shared" si="14"/>
        <v>101770563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555486</v>
      </c>
      <c r="G66" s="60">
        <f>SUM(G67:G75)</f>
        <v>1303488</v>
      </c>
      <c r="H66" s="85">
        <f t="shared" si="11"/>
        <v>1858974</v>
      </c>
      <c r="I66" s="135">
        <f aca="true" t="shared" si="18" ref="I66:N66">SUM(I67:I75)</f>
        <v>0</v>
      </c>
      <c r="J66" s="60">
        <f t="shared" si="18"/>
        <v>84207839</v>
      </c>
      <c r="K66" s="60">
        <f t="shared" si="18"/>
        <v>86494357</v>
      </c>
      <c r="L66" s="60">
        <f t="shared" si="18"/>
        <v>102576380</v>
      </c>
      <c r="M66" s="60">
        <f t="shared" si="18"/>
        <v>114062546</v>
      </c>
      <c r="N66" s="60">
        <f t="shared" si="18"/>
        <v>78554884</v>
      </c>
      <c r="O66" s="129">
        <f t="shared" si="13"/>
        <v>465896006</v>
      </c>
      <c r="P66" s="87">
        <f t="shared" si="14"/>
        <v>467754980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138">
        <v>0</v>
      </c>
      <c r="J67" s="89">
        <v>8910419</v>
      </c>
      <c r="K67" s="89">
        <v>15763618</v>
      </c>
      <c r="L67" s="89">
        <v>13331760</v>
      </c>
      <c r="M67" s="89">
        <v>11056571</v>
      </c>
      <c r="N67" s="89">
        <v>3296103</v>
      </c>
      <c r="O67" s="132">
        <f t="shared" si="13"/>
        <v>52358471</v>
      </c>
      <c r="P67" s="92">
        <f t="shared" si="14"/>
        <v>52358471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11"/>
        <v>0</v>
      </c>
      <c r="I68" s="138">
        <v>0</v>
      </c>
      <c r="J68" s="65">
        <v>223020</v>
      </c>
      <c r="K68" s="65">
        <v>176738</v>
      </c>
      <c r="L68" s="65">
        <v>228600</v>
      </c>
      <c r="M68" s="65">
        <v>120267</v>
      </c>
      <c r="N68" s="65">
        <v>153027</v>
      </c>
      <c r="O68" s="130">
        <f t="shared" si="13"/>
        <v>901652</v>
      </c>
      <c r="P68" s="68">
        <f t="shared" si="14"/>
        <v>901652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11"/>
        <v>0</v>
      </c>
      <c r="I69" s="138">
        <v>0</v>
      </c>
      <c r="J69" s="65">
        <v>41227580</v>
      </c>
      <c r="K69" s="65">
        <v>31097416</v>
      </c>
      <c r="L69" s="65">
        <v>25143188</v>
      </c>
      <c r="M69" s="65">
        <v>16153347</v>
      </c>
      <c r="N69" s="65">
        <v>9580188</v>
      </c>
      <c r="O69" s="130">
        <f t="shared" si="13"/>
        <v>123201719</v>
      </c>
      <c r="P69" s="68">
        <f t="shared" si="14"/>
        <v>123201719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6">
        <f t="shared" si="11"/>
        <v>0</v>
      </c>
      <c r="I70" s="136">
        <v>0</v>
      </c>
      <c r="J70" s="65">
        <v>4007267</v>
      </c>
      <c r="K70" s="65">
        <v>3944039</v>
      </c>
      <c r="L70" s="65">
        <v>5775880</v>
      </c>
      <c r="M70" s="65">
        <v>6458777</v>
      </c>
      <c r="N70" s="65">
        <v>4452915</v>
      </c>
      <c r="O70" s="130">
        <f t="shared" si="13"/>
        <v>24638878</v>
      </c>
      <c r="P70" s="68">
        <f t="shared" si="14"/>
        <v>24638878</v>
      </c>
    </row>
    <row r="71" spans="3:16" s="61" customFormat="1" ht="30" customHeight="1">
      <c r="C71" s="62"/>
      <c r="D71" s="74" t="s">
        <v>66</v>
      </c>
      <c r="E71" s="75"/>
      <c r="F71" s="65">
        <v>555486</v>
      </c>
      <c r="G71" s="65">
        <v>1303488</v>
      </c>
      <c r="H71" s="66">
        <f t="shared" si="11"/>
        <v>1858974</v>
      </c>
      <c r="I71" s="136">
        <v>0</v>
      </c>
      <c r="J71" s="65">
        <v>13605668</v>
      </c>
      <c r="K71" s="65">
        <v>12172672</v>
      </c>
      <c r="L71" s="65">
        <v>11701812</v>
      </c>
      <c r="M71" s="65">
        <v>9397234</v>
      </c>
      <c r="N71" s="65">
        <v>3275947</v>
      </c>
      <c r="O71" s="130">
        <f t="shared" si="13"/>
        <v>50153333</v>
      </c>
      <c r="P71" s="68">
        <f t="shared" si="14"/>
        <v>52012307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f t="shared" si="11"/>
        <v>0</v>
      </c>
      <c r="I72" s="138">
        <v>0</v>
      </c>
      <c r="J72" s="65">
        <v>16039305</v>
      </c>
      <c r="K72" s="65">
        <v>21580644</v>
      </c>
      <c r="L72" s="65">
        <v>28884945</v>
      </c>
      <c r="M72" s="65">
        <v>14815671</v>
      </c>
      <c r="N72" s="65">
        <v>9099602</v>
      </c>
      <c r="O72" s="130">
        <f t="shared" si="13"/>
        <v>90420167</v>
      </c>
      <c r="P72" s="68">
        <f t="shared" si="14"/>
        <v>90420167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11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f t="shared" si="11"/>
        <v>0</v>
      </c>
      <c r="I74" s="138">
        <v>0</v>
      </c>
      <c r="J74" s="65">
        <v>194580</v>
      </c>
      <c r="K74" s="65">
        <v>1759230</v>
      </c>
      <c r="L74" s="65">
        <v>17510195</v>
      </c>
      <c r="M74" s="65">
        <v>56060679</v>
      </c>
      <c r="N74" s="65">
        <v>48697102</v>
      </c>
      <c r="O74" s="130">
        <f t="shared" si="13"/>
        <v>124221786</v>
      </c>
      <c r="P74" s="68">
        <f t="shared" si="14"/>
        <v>124221786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>SUM(F76:G76)</f>
        <v>0</v>
      </c>
      <c r="I76" s="140">
        <v>0</v>
      </c>
      <c r="J76" s="60">
        <f>SUM(J77:J79)</f>
        <v>34337324</v>
      </c>
      <c r="K76" s="60">
        <f>SUM(K77:K79)</f>
        <v>44814277</v>
      </c>
      <c r="L76" s="60">
        <f>SUM(L77:L79)</f>
        <v>110628516</v>
      </c>
      <c r="M76" s="60">
        <f>SUM(M77:M79)</f>
        <v>235285771</v>
      </c>
      <c r="N76" s="60">
        <f>SUM(N77:N79)</f>
        <v>174024053</v>
      </c>
      <c r="O76" s="129">
        <f>SUM(I76:N76)</f>
        <v>599089941</v>
      </c>
      <c r="P76" s="87">
        <f t="shared" si="14"/>
        <v>599089941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138">
        <v>0</v>
      </c>
      <c r="J77" s="65">
        <v>1819223</v>
      </c>
      <c r="K77" s="65">
        <v>3657123</v>
      </c>
      <c r="L77" s="65">
        <v>46575976</v>
      </c>
      <c r="M77" s="65">
        <v>116831595</v>
      </c>
      <c r="N77" s="65">
        <v>105536358</v>
      </c>
      <c r="O77" s="130">
        <f>SUM(I77:N77)</f>
        <v>274420275</v>
      </c>
      <c r="P77" s="68">
        <f t="shared" si="14"/>
        <v>274420275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138">
        <v>0</v>
      </c>
      <c r="J78" s="65">
        <v>30640467</v>
      </c>
      <c r="K78" s="65">
        <v>38658187</v>
      </c>
      <c r="L78" s="65">
        <v>52193708</v>
      </c>
      <c r="M78" s="65">
        <v>62998984</v>
      </c>
      <c r="N78" s="65">
        <v>21268484</v>
      </c>
      <c r="O78" s="130">
        <f>SUM(I78:N78)</f>
        <v>205759830</v>
      </c>
      <c r="P78" s="68">
        <f t="shared" si="14"/>
        <v>205759830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141">
        <v>0</v>
      </c>
      <c r="J79" s="79">
        <v>1877634</v>
      </c>
      <c r="K79" s="79">
        <v>2498967</v>
      </c>
      <c r="L79" s="79">
        <v>11858832</v>
      </c>
      <c r="M79" s="79">
        <v>55455192</v>
      </c>
      <c r="N79" s="79">
        <v>47219211</v>
      </c>
      <c r="O79" s="131">
        <f>SUM(I79:N79)</f>
        <v>118909836</v>
      </c>
      <c r="P79" s="82">
        <f t="shared" si="14"/>
        <v>118909836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25097223</v>
      </c>
      <c r="G80" s="99">
        <f>SUM(G46,G66,G76)</f>
        <v>41288990</v>
      </c>
      <c r="H80" s="101">
        <f>SUM(F80:G80)</f>
        <v>66386213</v>
      </c>
      <c r="I80" s="142">
        <f aca="true" t="shared" si="19" ref="I80:N80">SUM(I46,I66,I76)</f>
        <v>0</v>
      </c>
      <c r="J80" s="99">
        <f t="shared" si="19"/>
        <v>340094581</v>
      </c>
      <c r="K80" s="99">
        <f t="shared" si="19"/>
        <v>310732089</v>
      </c>
      <c r="L80" s="99">
        <f t="shared" si="19"/>
        <v>366171479</v>
      </c>
      <c r="M80" s="99">
        <f t="shared" si="19"/>
        <v>487826221</v>
      </c>
      <c r="N80" s="99">
        <f t="shared" si="19"/>
        <v>325285234</v>
      </c>
      <c r="O80" s="134">
        <f>SUM(I80:N80)</f>
        <v>1830109604</v>
      </c>
      <c r="P80" s="103">
        <f>SUM(O80,H80)</f>
        <v>1896495817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2018-04-18T01:02:41Z</cp:lastPrinted>
  <dcterms:created xsi:type="dcterms:W3CDTF">2012-04-10T04:28:23Z</dcterms:created>
  <dcterms:modified xsi:type="dcterms:W3CDTF">2018-07-02T01:43:29Z</dcterms:modified>
  <cp:category/>
  <cp:version/>
  <cp:contentType/>
  <cp:contentStatus/>
</cp:coreProperties>
</file>