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<sst xmlns="http://schemas.openxmlformats.org/spreadsheetml/2006/main" count="263" uniqueCount="90">
  <si>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</si>
  <si>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</si>
  <si>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</si>
  <si>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</si>
  <si>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</si>
  <si>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</si>
  <si>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</si>
  <si>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</si>
  <si>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</si>
  <si>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</si>
  <si>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</si>
  <si>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</si>
  <si>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合計</t>
  </si>
  <si>
    <t>　第１号被保険者</t>
  </si>
  <si>
    <t>　　６５歳以上７５歳未満</t>
  </si>
  <si>
    <t>　　７５歳以上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</si>
  <si>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</si>
  <si>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</si>
  <si>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</si>
  <si>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</si>
  <si>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</si>
  <si>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</si>
  <si>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65歳以上75歳未満</t>
  </si>
  <si>
    <t>75歳以上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</si>
  <si>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</si>
  <si>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</si>
  <si>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</si>
  <si>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</si>
  <si>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</si>
  <si>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</si>
  <si>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</si>
  <si>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</si>
  <si>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</si>
  <si>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</si>
  <si>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</si>
  <si>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</si>
  <si>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</si>
  <si>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</si>
  <si>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</si>
  <si>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</si>
  <si>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</si>
  <si>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</si>
  <si>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</si>
  <si>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</si>
  <si>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</si>
  <si>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</si>
  <si>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</si>
  <si>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</si>
  <si>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</si>
  <si>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</si>
  <si>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</si>
  <si>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</si>
  <si>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</si>
  <si>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</si>
  <si>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</si>
  <si>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</si>
  <si>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</si>
  <si>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</si>
  <si>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</si>
  <si>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</si>
  <si>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</si>
  <si>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</si>
  <si>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</si>
  <si>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</si>
  <si>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</si>
  <si>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</si>
  <si>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</si>
  <si>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</si>
  <si>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</si>
  <si>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</si>
  <si>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</si>
  <si>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</si>
  <si>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</si>
  <si>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</si>
  <si>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</si>
  <si>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</si>
  <si>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</si>
  <si>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</si>
  <si>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</si>
  <si>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</si>
  <si>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訪問介護</t>
  </si>
  <si>
    <t>訪問入浴介護</t>
  </si>
  <si>
    <t>訪問看護</t>
  </si>
  <si>
    <t>訪問リハビリテーション</t>
  </si>
  <si>
    <t>居宅療養管理指導</t>
  </si>
  <si>
    <t>短期入所生活介護</t>
  </si>
  <si>
    <t>短期入所療養介護（介護老人保健施設）</t>
  </si>
  <si>
    <t>短期入所療養介護（介護療養型医療施設等）</t>
  </si>
  <si>
    <t>定期巡回・随時対応型訪問介護看護</t>
  </si>
  <si>
    <t>（平成 29年 3月分）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</si>
</sst>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/>
    </xf>
    <xf numFmtId="0" fontId="7" fillId="0" borderId="8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78" fontId="7" fillId="0" borderId="95" xfId="0" applyNumberFormat="1" applyFont="1" applyFill="1" applyBorder="1" applyAlignment="1">
      <alignment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1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102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80" fontId="2" fillId="0" borderId="29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11" xfId="0" applyFont="1" applyFill="1" applyBorder="1" applyAlignment="1">
      <alignment horizontal="left" vertical="center"/>
    </xf>
    <xf numFmtId="0" fontId="7" fillId="0" borderId="112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7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69" t="s">
        <v>26</v>
      </c>
      <c r="G1" s="169"/>
      <c r="H1" s="169"/>
      <c r="I1" s="169"/>
      <c r="J1" s="169"/>
      <c r="K1" s="169"/>
      <c r="L1" s="169"/>
      <c r="M1" s="169"/>
      <c r="N1" s="169"/>
      <c r="O1" s="106"/>
    </row>
    <row r="2" spans="5:16" ht="45" customHeight="1">
      <c r="E2" s="107"/>
      <c r="F2" s="170" t="s">
        <v>89</v>
      </c>
      <c r="G2" s="170"/>
      <c r="H2" s="170"/>
      <c r="I2" s="170"/>
      <c r="J2" s="170"/>
      <c r="K2" s="171"/>
      <c r="L2" s="171"/>
      <c r="M2" s="171"/>
      <c r="N2" s="171"/>
      <c r="O2" s="172">
        <v>41009</v>
      </c>
      <c r="P2" s="172"/>
    </row>
    <row r="3" spans="6:17" ht="45" customHeight="1">
      <c r="F3" s="109"/>
      <c r="G3" s="109"/>
      <c r="H3" s="109"/>
      <c r="I3" s="109"/>
      <c r="J3" s="109"/>
      <c r="N3" s="110"/>
      <c r="O3" s="172" t="s">
        <v>0</v>
      </c>
      <c r="P3" s="172"/>
      <c r="Q3" s="111"/>
    </row>
    <row r="4" spans="3:17" ht="45" customHeight="1">
      <c r="C4" s="112" t="s">
        <v>27</v>
      </c>
      <c r="F4" s="109"/>
      <c r="G4" s="109"/>
      <c r="H4" s="109"/>
      <c r="I4" s="109"/>
      <c r="J4" s="109"/>
      <c r="N4" s="110"/>
      <c r="O4" s="108"/>
      <c r="P4" s="108"/>
      <c r="Q4" s="111"/>
    </row>
    <row r="5" spans="6:17" ht="7.5" customHeight="1" thickBot="1">
      <c r="F5" s="109"/>
      <c r="G5" s="109"/>
      <c r="H5" s="109"/>
      <c r="I5" s="109"/>
      <c r="J5" s="109"/>
      <c r="N5" s="110"/>
      <c r="O5" s="108"/>
      <c r="P5" s="108"/>
      <c r="Q5" s="111"/>
    </row>
    <row r="6" spans="3:17" ht="45" customHeight="1">
      <c r="C6" s="145" t="s">
        <v>25</v>
      </c>
      <c r="D6" s="146"/>
      <c r="E6" s="146"/>
      <c r="F6" s="149" t="s">
        <v>22</v>
      </c>
      <c r="G6" s="146"/>
      <c r="H6" s="149" t="s">
        <v>23</v>
      </c>
      <c r="I6" s="146"/>
      <c r="J6" s="149" t="s">
        <v>12</v>
      </c>
      <c r="K6" s="173"/>
      <c r="N6" s="110"/>
      <c r="O6" s="108"/>
      <c r="P6" s="108"/>
      <c r="Q6" s="111"/>
    </row>
    <row r="7" spans="3:17" ht="45" customHeight="1" thickBot="1">
      <c r="C7" s="147" t="s">
        <v>24</v>
      </c>
      <c r="D7" s="148"/>
      <c r="E7" s="148"/>
      <c r="F7" s="150">
        <v>43602</v>
      </c>
      <c r="G7" s="151"/>
      <c r="H7" s="150">
        <v>46968</v>
      </c>
      <c r="I7" s="151"/>
      <c r="J7" s="150">
        <f>SUM(F7:I7)</f>
        <v>90570</v>
      </c>
      <c r="K7" s="174"/>
      <c r="M7" s="144"/>
      <c r="N7" s="110"/>
      <c r="O7" s="108"/>
      <c r="P7" s="108"/>
      <c r="Q7" s="111"/>
    </row>
    <row r="8" spans="6:17" ht="45" customHeight="1">
      <c r="F8" s="109"/>
      <c r="G8" s="109"/>
      <c r="H8" s="109"/>
      <c r="I8" s="109"/>
      <c r="J8" s="109"/>
      <c r="N8" s="110"/>
      <c r="O8" s="108"/>
      <c r="P8" s="108"/>
      <c r="Q8" s="111"/>
    </row>
    <row r="9" spans="3:17" ht="45" customHeight="1">
      <c r="C9" s="112" t="s">
        <v>28</v>
      </c>
      <c r="E9" s="113"/>
      <c r="N9" s="180"/>
      <c r="O9" s="180"/>
      <c r="P9" s="180"/>
      <c r="Q9" s="111"/>
    </row>
    <row r="10" spans="3:17" ht="6.75" customHeight="1" thickBot="1">
      <c r="C10" s="114"/>
      <c r="D10" s="114"/>
      <c r="E10" s="115"/>
      <c r="L10" s="116"/>
      <c r="M10" s="116"/>
      <c r="N10" s="179"/>
      <c r="O10" s="179"/>
      <c r="P10" s="179"/>
      <c r="Q10" s="116"/>
    </row>
    <row r="11" spans="3:17" ht="49.5" customHeight="1">
      <c r="C11" s="155"/>
      <c r="D11" s="156"/>
      <c r="E11" s="156"/>
      <c r="F11" s="11" t="s">
        <v>10</v>
      </c>
      <c r="G11" s="11" t="s">
        <v>33</v>
      </c>
      <c r="H11" s="12" t="s">
        <v>11</v>
      </c>
      <c r="I11" s="13" t="s">
        <v>34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12</v>
      </c>
      <c r="Q11" s="17"/>
    </row>
    <row r="12" spans="3:17" ht="49.5" customHeight="1">
      <c r="C12" s="117" t="s">
        <v>13</v>
      </c>
      <c r="D12" s="18"/>
      <c r="E12" s="18"/>
      <c r="F12" s="24">
        <f>SUM(F13:F14)</f>
        <v>3546</v>
      </c>
      <c r="G12" s="24">
        <f>SUM(G13:G14)</f>
        <v>2793</v>
      </c>
      <c r="H12" s="25">
        <f>F12+G12</f>
        <v>6339</v>
      </c>
      <c r="I12" s="19">
        <v>0</v>
      </c>
      <c r="J12" s="24">
        <f>J13+J14</f>
        <v>4280</v>
      </c>
      <c r="K12" s="24">
        <f>K13+K14</f>
        <v>2612</v>
      </c>
      <c r="L12" s="24">
        <f>L13+L14</f>
        <v>2008</v>
      </c>
      <c r="M12" s="24">
        <f>M13+M14</f>
        <v>2284</v>
      </c>
      <c r="N12" s="24">
        <f>N13+N14</f>
        <v>1470</v>
      </c>
      <c r="O12" s="25">
        <f>SUM(J12:N12)</f>
        <v>12654</v>
      </c>
      <c r="P12" s="27">
        <f>H12+O12</f>
        <v>18993</v>
      </c>
      <c r="Q12" s="17"/>
    </row>
    <row r="13" spans="3:16" ht="49.5" customHeight="1">
      <c r="C13" s="117" t="s">
        <v>14</v>
      </c>
      <c r="D13" s="118"/>
      <c r="E13" s="118"/>
      <c r="F13" s="24">
        <v>434</v>
      </c>
      <c r="G13" s="24">
        <v>285</v>
      </c>
      <c r="H13" s="25">
        <f>F13+G13</f>
        <v>719</v>
      </c>
      <c r="I13" s="19">
        <v>0</v>
      </c>
      <c r="J13" s="24">
        <v>485</v>
      </c>
      <c r="K13" s="24">
        <v>269</v>
      </c>
      <c r="L13" s="24">
        <v>210</v>
      </c>
      <c r="M13" s="24">
        <v>201</v>
      </c>
      <c r="N13" s="24">
        <v>128</v>
      </c>
      <c r="O13" s="25">
        <f>SUM(J13:N13)</f>
        <v>1293</v>
      </c>
      <c r="P13" s="27">
        <f>H13+O13</f>
        <v>2012</v>
      </c>
    </row>
    <row r="14" spans="3:16" ht="49.5" customHeight="1">
      <c r="C14" s="165" t="s">
        <v>15</v>
      </c>
      <c r="D14" s="166"/>
      <c r="E14" s="166"/>
      <c r="F14" s="24">
        <v>3112</v>
      </c>
      <c r="G14" s="24">
        <v>2508</v>
      </c>
      <c r="H14" s="25">
        <f>F14+G14</f>
        <v>5620</v>
      </c>
      <c r="I14" s="19">
        <v>0</v>
      </c>
      <c r="J14" s="24">
        <v>3795</v>
      </c>
      <c r="K14" s="24">
        <v>2343</v>
      </c>
      <c r="L14" s="24">
        <v>1798</v>
      </c>
      <c r="M14" s="24">
        <v>2083</v>
      </c>
      <c r="N14" s="24">
        <v>1342</v>
      </c>
      <c r="O14" s="25">
        <f>SUM(J14:N14)</f>
        <v>11361</v>
      </c>
      <c r="P14" s="27">
        <f>H14+O14</f>
        <v>16981</v>
      </c>
    </row>
    <row r="15" spans="3:16" ht="49.5" customHeight="1">
      <c r="C15" s="165" t="s">
        <v>16</v>
      </c>
      <c r="D15" s="166"/>
      <c r="E15" s="166"/>
      <c r="F15" s="24">
        <v>32</v>
      </c>
      <c r="G15" s="24">
        <v>39</v>
      </c>
      <c r="H15" s="25">
        <f>F15+G15</f>
        <v>71</v>
      </c>
      <c r="I15" s="19">
        <v>0</v>
      </c>
      <c r="J15" s="24">
        <v>74</v>
      </c>
      <c r="K15" s="24">
        <v>43</v>
      </c>
      <c r="L15" s="24">
        <v>46</v>
      </c>
      <c r="M15" s="24">
        <v>44</v>
      </c>
      <c r="N15" s="24">
        <v>27</v>
      </c>
      <c r="O15" s="25">
        <f>SUM(J15:N15)</f>
        <v>234</v>
      </c>
      <c r="P15" s="27">
        <f>H15+O15</f>
        <v>305</v>
      </c>
    </row>
    <row r="16" spans="3:16" ht="49.5" customHeight="1" thickBot="1">
      <c r="C16" s="167" t="s">
        <v>17</v>
      </c>
      <c r="D16" s="168"/>
      <c r="E16" s="168"/>
      <c r="F16" s="119">
        <f>F12+F15</f>
        <v>3578</v>
      </c>
      <c r="G16" s="119">
        <f>G12+G15</f>
        <v>2832</v>
      </c>
      <c r="H16" s="119">
        <f>H12+H15</f>
        <v>6410</v>
      </c>
      <c r="I16" s="120">
        <v>0</v>
      </c>
      <c r="J16" s="119">
        <f aca="true" t="shared" si="0" ref="J16:O16">J12+J15</f>
        <v>4354</v>
      </c>
      <c r="K16" s="119">
        <f t="shared" si="0"/>
        <v>2655</v>
      </c>
      <c r="L16" s="119">
        <f t="shared" si="0"/>
        <v>2054</v>
      </c>
      <c r="M16" s="119">
        <f t="shared" si="0"/>
        <v>2328</v>
      </c>
      <c r="N16" s="119">
        <f t="shared" si="0"/>
        <v>1497</v>
      </c>
      <c r="O16" s="119">
        <f t="shared" si="0"/>
        <v>12888</v>
      </c>
      <c r="P16" s="121">
        <f>H16+O16</f>
        <v>19298</v>
      </c>
    </row>
    <row r="17" ht="39.75" customHeight="1"/>
    <row r="18" spans="3:17" ht="39.75" customHeight="1">
      <c r="C18" s="112" t="s">
        <v>29</v>
      </c>
      <c r="E18" s="113"/>
      <c r="N18" s="111"/>
      <c r="O18" s="111"/>
      <c r="P18" s="111"/>
      <c r="Q18" s="111"/>
    </row>
    <row r="19" spans="3:17" ht="6.75" customHeight="1" thickBot="1">
      <c r="C19" s="114"/>
      <c r="D19" s="114"/>
      <c r="E19" s="115"/>
      <c r="L19" s="116"/>
      <c r="M19" s="116"/>
      <c r="N19" s="116"/>
      <c r="P19" s="116"/>
      <c r="Q19" s="116"/>
    </row>
    <row r="20" spans="3:17" ht="49.5" customHeight="1">
      <c r="C20" s="155"/>
      <c r="D20" s="156"/>
      <c r="E20" s="156"/>
      <c r="F20" s="161" t="s">
        <v>18</v>
      </c>
      <c r="G20" s="152"/>
      <c r="H20" s="152"/>
      <c r="I20" s="152" t="s">
        <v>19</v>
      </c>
      <c r="J20" s="152"/>
      <c r="K20" s="152"/>
      <c r="L20" s="152"/>
      <c r="M20" s="152"/>
      <c r="N20" s="152"/>
      <c r="O20" s="152"/>
      <c r="P20" s="153" t="s">
        <v>6</v>
      </c>
      <c r="Q20" s="17"/>
    </row>
    <row r="21" spans="3:17" ht="49.5" customHeight="1">
      <c r="C21" s="157"/>
      <c r="D21" s="158"/>
      <c r="E21" s="158"/>
      <c r="F21" s="18" t="s">
        <v>7</v>
      </c>
      <c r="G21" s="18" t="s">
        <v>8</v>
      </c>
      <c r="H21" s="20" t="s">
        <v>9</v>
      </c>
      <c r="I21" s="21" t="s">
        <v>34</v>
      </c>
      <c r="J21" s="18" t="s">
        <v>1</v>
      </c>
      <c r="K21" s="22" t="s">
        <v>2</v>
      </c>
      <c r="L21" s="22" t="s">
        <v>3</v>
      </c>
      <c r="M21" s="22" t="s">
        <v>4</v>
      </c>
      <c r="N21" s="22" t="s">
        <v>5</v>
      </c>
      <c r="O21" s="23" t="s">
        <v>9</v>
      </c>
      <c r="P21" s="154"/>
      <c r="Q21" s="17"/>
    </row>
    <row r="22" spans="3:17" ht="49.5" customHeight="1">
      <c r="C22" s="117" t="s">
        <v>13</v>
      </c>
      <c r="D22" s="18"/>
      <c r="E22" s="18"/>
      <c r="F22" s="24">
        <v>1961</v>
      </c>
      <c r="G22" s="24">
        <v>2007</v>
      </c>
      <c r="H22" s="25">
        <f>SUM(F22:G22)</f>
        <v>3968</v>
      </c>
      <c r="I22" s="26">
        <v>0</v>
      </c>
      <c r="J22" s="24">
        <v>3181</v>
      </c>
      <c r="K22" s="24">
        <v>1998</v>
      </c>
      <c r="L22" s="24">
        <v>1156</v>
      </c>
      <c r="M22" s="24">
        <v>803</v>
      </c>
      <c r="N22" s="24">
        <v>369</v>
      </c>
      <c r="O22" s="25">
        <f>SUM(I22:N22)</f>
        <v>7507</v>
      </c>
      <c r="P22" s="27">
        <f>H22+O22</f>
        <v>11475</v>
      </c>
      <c r="Q22" s="17"/>
    </row>
    <row r="23" spans="3:16" ht="49.5" customHeight="1">
      <c r="C23" s="165" t="s">
        <v>16</v>
      </c>
      <c r="D23" s="166"/>
      <c r="E23" s="166"/>
      <c r="F23" s="24">
        <v>20</v>
      </c>
      <c r="G23" s="24">
        <v>28</v>
      </c>
      <c r="H23" s="25">
        <f>SUM(F23:G23)</f>
        <v>48</v>
      </c>
      <c r="I23" s="26">
        <v>0</v>
      </c>
      <c r="J23" s="24">
        <v>53</v>
      </c>
      <c r="K23" s="24">
        <v>33</v>
      </c>
      <c r="L23" s="24">
        <v>25</v>
      </c>
      <c r="M23" s="24">
        <v>24</v>
      </c>
      <c r="N23" s="24">
        <v>9</v>
      </c>
      <c r="O23" s="25">
        <f>SUM(I23:N23)</f>
        <v>144</v>
      </c>
      <c r="P23" s="27">
        <f>H23+O23</f>
        <v>192</v>
      </c>
    </row>
    <row r="24" spans="3:16" ht="49.5" customHeight="1" thickBot="1">
      <c r="C24" s="167" t="s">
        <v>17</v>
      </c>
      <c r="D24" s="168"/>
      <c r="E24" s="168"/>
      <c r="F24" s="119">
        <f>SUM(F22:F23)</f>
        <v>1981</v>
      </c>
      <c r="G24" s="119">
        <f>SUM(G22:G23)</f>
        <v>2035</v>
      </c>
      <c r="H24" s="122">
        <f>SUM(F24:G24)</f>
        <v>4016</v>
      </c>
      <c r="I24" s="123">
        <f>SUM(I22:I23)</f>
        <v>0</v>
      </c>
      <c r="J24" s="119">
        <f aca="true" t="shared" si="1" ref="J24:O24">SUM(J22:J23)</f>
        <v>3234</v>
      </c>
      <c r="K24" s="119">
        <f t="shared" si="1"/>
        <v>2031</v>
      </c>
      <c r="L24" s="119">
        <f t="shared" si="1"/>
        <v>1181</v>
      </c>
      <c r="M24" s="119">
        <f t="shared" si="1"/>
        <v>827</v>
      </c>
      <c r="N24" s="119">
        <f t="shared" si="1"/>
        <v>378</v>
      </c>
      <c r="O24" s="122">
        <f t="shared" si="1"/>
        <v>7651</v>
      </c>
      <c r="P24" s="121">
        <f>H24+O24</f>
        <v>11667</v>
      </c>
    </row>
    <row r="25" ht="39.75" customHeight="1"/>
    <row r="26" spans="3:17" ht="39.75" customHeight="1">
      <c r="C26" s="112" t="s">
        <v>30</v>
      </c>
      <c r="E26" s="113"/>
      <c r="N26" s="111"/>
      <c r="O26" s="111"/>
      <c r="P26" s="111"/>
      <c r="Q26" s="111"/>
    </row>
    <row r="27" spans="3:17" ht="6.75" customHeight="1" thickBot="1">
      <c r="C27" s="114"/>
      <c r="D27" s="114"/>
      <c r="E27" s="115"/>
      <c r="L27" s="116"/>
      <c r="M27" s="116"/>
      <c r="N27" s="116"/>
      <c r="P27" s="116"/>
      <c r="Q27" s="116"/>
    </row>
    <row r="28" spans="3:17" ht="49.5" customHeight="1">
      <c r="C28" s="155"/>
      <c r="D28" s="156"/>
      <c r="E28" s="156"/>
      <c r="F28" s="161" t="s">
        <v>18</v>
      </c>
      <c r="G28" s="152"/>
      <c r="H28" s="152"/>
      <c r="I28" s="152" t="s">
        <v>19</v>
      </c>
      <c r="J28" s="152"/>
      <c r="K28" s="152"/>
      <c r="L28" s="152"/>
      <c r="M28" s="152"/>
      <c r="N28" s="152"/>
      <c r="O28" s="152"/>
      <c r="P28" s="153" t="s">
        <v>6</v>
      </c>
      <c r="Q28" s="17"/>
    </row>
    <row r="29" spans="3:17" ht="49.5" customHeight="1">
      <c r="C29" s="157"/>
      <c r="D29" s="158"/>
      <c r="E29" s="158"/>
      <c r="F29" s="18" t="s">
        <v>7</v>
      </c>
      <c r="G29" s="18" t="s">
        <v>8</v>
      </c>
      <c r="H29" s="20" t="s">
        <v>9</v>
      </c>
      <c r="I29" s="21" t="s">
        <v>34</v>
      </c>
      <c r="J29" s="18" t="s">
        <v>1</v>
      </c>
      <c r="K29" s="22" t="s">
        <v>2</v>
      </c>
      <c r="L29" s="22" t="s">
        <v>3</v>
      </c>
      <c r="M29" s="22" t="s">
        <v>4</v>
      </c>
      <c r="N29" s="22" t="s">
        <v>5</v>
      </c>
      <c r="O29" s="23" t="s">
        <v>9</v>
      </c>
      <c r="P29" s="154"/>
      <c r="Q29" s="17"/>
    </row>
    <row r="30" spans="3:17" ht="49.5" customHeight="1">
      <c r="C30" s="117" t="s">
        <v>13</v>
      </c>
      <c r="D30" s="18"/>
      <c r="E30" s="18"/>
      <c r="F30" s="24">
        <v>14</v>
      </c>
      <c r="G30" s="24">
        <v>17</v>
      </c>
      <c r="H30" s="25">
        <f>SUM(F30:G30)</f>
        <v>31</v>
      </c>
      <c r="I30" s="26">
        <v>0</v>
      </c>
      <c r="J30" s="24">
        <v>957</v>
      </c>
      <c r="K30" s="24">
        <v>680</v>
      </c>
      <c r="L30" s="24">
        <v>553</v>
      </c>
      <c r="M30" s="24">
        <v>433</v>
      </c>
      <c r="N30" s="24">
        <v>271</v>
      </c>
      <c r="O30" s="25">
        <f>SUM(I30:N30)</f>
        <v>2894</v>
      </c>
      <c r="P30" s="27">
        <f>H30+O30</f>
        <v>2925</v>
      </c>
      <c r="Q30" s="17"/>
    </row>
    <row r="31" spans="3:16" ht="49.5" customHeight="1">
      <c r="C31" s="165" t="s">
        <v>16</v>
      </c>
      <c r="D31" s="166"/>
      <c r="E31" s="166"/>
      <c r="F31" s="24">
        <v>0</v>
      </c>
      <c r="G31" s="24">
        <v>0</v>
      </c>
      <c r="H31" s="25">
        <f>SUM(F31:G31)</f>
        <v>0</v>
      </c>
      <c r="I31" s="26">
        <v>0</v>
      </c>
      <c r="J31" s="24">
        <v>12</v>
      </c>
      <c r="K31" s="24">
        <v>6</v>
      </c>
      <c r="L31" s="24">
        <v>5</v>
      </c>
      <c r="M31" s="24">
        <v>5</v>
      </c>
      <c r="N31" s="24">
        <v>2</v>
      </c>
      <c r="O31" s="25">
        <f>SUM(I31:N31)</f>
        <v>30</v>
      </c>
      <c r="P31" s="27">
        <f>H31+O31</f>
        <v>30</v>
      </c>
    </row>
    <row r="32" spans="3:16" ht="49.5" customHeight="1" thickBot="1">
      <c r="C32" s="167" t="s">
        <v>17</v>
      </c>
      <c r="D32" s="168"/>
      <c r="E32" s="168"/>
      <c r="F32" s="119">
        <f>SUM(F30:F31)</f>
        <v>14</v>
      </c>
      <c r="G32" s="119">
        <f>SUM(G30:G31)</f>
        <v>17</v>
      </c>
      <c r="H32" s="122">
        <f>SUM(F32:G32)</f>
        <v>31</v>
      </c>
      <c r="I32" s="123">
        <f aca="true" t="shared" si="2" ref="I32:N32">SUM(I30:I31)</f>
        <v>0</v>
      </c>
      <c r="J32" s="119">
        <f t="shared" si="2"/>
        <v>969</v>
      </c>
      <c r="K32" s="119">
        <f t="shared" si="2"/>
        <v>686</v>
      </c>
      <c r="L32" s="119">
        <f t="shared" si="2"/>
        <v>558</v>
      </c>
      <c r="M32" s="119">
        <f t="shared" si="2"/>
        <v>438</v>
      </c>
      <c r="N32" s="119">
        <f t="shared" si="2"/>
        <v>273</v>
      </c>
      <c r="O32" s="122">
        <f>SUM(I32:N32)</f>
        <v>2924</v>
      </c>
      <c r="P32" s="121">
        <f>H32+O32</f>
        <v>2955</v>
      </c>
    </row>
    <row r="33" ht="39.75" customHeight="1"/>
    <row r="34" spans="3:17" ht="39.75" customHeight="1">
      <c r="C34" s="112" t="s">
        <v>31</v>
      </c>
      <c r="E34" s="113"/>
      <c r="N34" s="111"/>
      <c r="O34" s="111"/>
      <c r="P34" s="111"/>
      <c r="Q34" s="111"/>
    </row>
    <row r="35" spans="3:17" ht="6.75" customHeight="1" thickBot="1">
      <c r="C35" s="114"/>
      <c r="D35" s="114"/>
      <c r="E35" s="115"/>
      <c r="L35" s="116"/>
      <c r="M35" s="116"/>
      <c r="N35" s="116"/>
      <c r="P35" s="116"/>
      <c r="Q35" s="116"/>
    </row>
    <row r="36" spans="3:17" ht="49.5" customHeight="1">
      <c r="C36" s="155"/>
      <c r="D36" s="156"/>
      <c r="E36" s="156"/>
      <c r="F36" s="161" t="s">
        <v>18</v>
      </c>
      <c r="G36" s="152"/>
      <c r="H36" s="152"/>
      <c r="I36" s="152" t="s">
        <v>19</v>
      </c>
      <c r="J36" s="152"/>
      <c r="K36" s="152"/>
      <c r="L36" s="152"/>
      <c r="M36" s="152"/>
      <c r="N36" s="164"/>
      <c r="O36" s="162" t="s">
        <v>6</v>
      </c>
      <c r="P36" s="17"/>
      <c r="Q36" s="17"/>
    </row>
    <row r="37" spans="3:17" ht="49.5" customHeight="1" thickBot="1">
      <c r="C37" s="159"/>
      <c r="D37" s="160"/>
      <c r="E37" s="160"/>
      <c r="F37" s="28" t="s">
        <v>7</v>
      </c>
      <c r="G37" s="28" t="s">
        <v>8</v>
      </c>
      <c r="H37" s="29" t="s">
        <v>9</v>
      </c>
      <c r="I37" s="30" t="s">
        <v>1</v>
      </c>
      <c r="J37" s="28" t="s">
        <v>2</v>
      </c>
      <c r="K37" s="31" t="s">
        <v>3</v>
      </c>
      <c r="L37" s="31" t="s">
        <v>4</v>
      </c>
      <c r="M37" s="31" t="s">
        <v>5</v>
      </c>
      <c r="N37" s="32" t="s">
        <v>11</v>
      </c>
      <c r="O37" s="163"/>
      <c r="P37" s="17"/>
      <c r="Q37" s="17"/>
    </row>
    <row r="38" spans="3:17" ht="49.5" customHeight="1">
      <c r="C38" s="124" t="s">
        <v>20</v>
      </c>
      <c r="D38" s="11"/>
      <c r="E38" s="11"/>
      <c r="F38" s="33">
        <v>0</v>
      </c>
      <c r="G38" s="33">
        <v>0</v>
      </c>
      <c r="H38" s="34">
        <v>0</v>
      </c>
      <c r="I38" s="35">
        <v>11</v>
      </c>
      <c r="J38" s="33">
        <v>27</v>
      </c>
      <c r="K38" s="33">
        <v>195</v>
      </c>
      <c r="L38" s="33">
        <v>467</v>
      </c>
      <c r="M38" s="33">
        <v>402</v>
      </c>
      <c r="N38" s="34">
        <v>1102</v>
      </c>
      <c r="O38" s="36">
        <v>1102</v>
      </c>
      <c r="P38" s="17"/>
      <c r="Q38" s="17"/>
    </row>
    <row r="39" spans="3:15" ht="49.5" customHeight="1">
      <c r="C39" s="165" t="s">
        <v>13</v>
      </c>
      <c r="D39" s="166"/>
      <c r="E39" s="166"/>
      <c r="F39" s="24">
        <v>0</v>
      </c>
      <c r="G39" s="24">
        <v>0</v>
      </c>
      <c r="H39" s="25">
        <v>0</v>
      </c>
      <c r="I39" s="26">
        <v>11</v>
      </c>
      <c r="J39" s="24">
        <v>26</v>
      </c>
      <c r="K39" s="24">
        <v>193</v>
      </c>
      <c r="L39" s="24">
        <v>465</v>
      </c>
      <c r="M39" s="24">
        <v>399</v>
      </c>
      <c r="N39" s="25">
        <v>1094</v>
      </c>
      <c r="O39" s="27">
        <v>1094</v>
      </c>
    </row>
    <row r="40" spans="3:15" ht="49.5" customHeight="1" thickBot="1">
      <c r="C40" s="167" t="s">
        <v>16</v>
      </c>
      <c r="D40" s="168"/>
      <c r="E40" s="168"/>
      <c r="F40" s="119">
        <v>0</v>
      </c>
      <c r="G40" s="119">
        <v>0</v>
      </c>
      <c r="H40" s="122">
        <v>0</v>
      </c>
      <c r="I40" s="123">
        <v>0</v>
      </c>
      <c r="J40" s="119">
        <v>1</v>
      </c>
      <c r="K40" s="119">
        <v>2</v>
      </c>
      <c r="L40" s="119">
        <v>2</v>
      </c>
      <c r="M40" s="119">
        <v>3</v>
      </c>
      <c r="N40" s="122">
        <v>8</v>
      </c>
      <c r="O40" s="121">
        <v>8</v>
      </c>
    </row>
    <row r="41" spans="3:15" ht="49.5" customHeight="1">
      <c r="C41" s="177" t="s">
        <v>35</v>
      </c>
      <c r="D41" s="178"/>
      <c r="E41" s="178"/>
      <c r="F41" s="33">
        <v>0</v>
      </c>
      <c r="G41" s="33">
        <v>0</v>
      </c>
      <c r="H41" s="34">
        <v>0</v>
      </c>
      <c r="I41" s="35">
        <v>158</v>
      </c>
      <c r="J41" s="33">
        <v>176</v>
      </c>
      <c r="K41" s="33">
        <v>182</v>
      </c>
      <c r="L41" s="33">
        <v>195</v>
      </c>
      <c r="M41" s="33">
        <v>100</v>
      </c>
      <c r="N41" s="34">
        <v>811</v>
      </c>
      <c r="O41" s="36">
        <v>811</v>
      </c>
    </row>
    <row r="42" spans="3:15" ht="49.5" customHeight="1">
      <c r="C42" s="165" t="s">
        <v>13</v>
      </c>
      <c r="D42" s="166"/>
      <c r="E42" s="166"/>
      <c r="F42" s="24">
        <v>0</v>
      </c>
      <c r="G42" s="24">
        <v>0</v>
      </c>
      <c r="H42" s="25">
        <v>0</v>
      </c>
      <c r="I42" s="26">
        <v>156</v>
      </c>
      <c r="J42" s="24">
        <v>176</v>
      </c>
      <c r="K42" s="24">
        <v>177</v>
      </c>
      <c r="L42" s="24">
        <v>193</v>
      </c>
      <c r="M42" s="24">
        <v>99</v>
      </c>
      <c r="N42" s="25">
        <v>801</v>
      </c>
      <c r="O42" s="27">
        <v>801</v>
      </c>
    </row>
    <row r="43" spans="3:15" ht="49.5" customHeight="1" thickBot="1">
      <c r="C43" s="167" t="s">
        <v>16</v>
      </c>
      <c r="D43" s="168"/>
      <c r="E43" s="168"/>
      <c r="F43" s="119">
        <v>0</v>
      </c>
      <c r="G43" s="119">
        <v>0</v>
      </c>
      <c r="H43" s="122">
        <v>0</v>
      </c>
      <c r="I43" s="123">
        <v>2</v>
      </c>
      <c r="J43" s="119">
        <v>0</v>
      </c>
      <c r="K43" s="119">
        <v>5</v>
      </c>
      <c r="L43" s="119">
        <v>2</v>
      </c>
      <c r="M43" s="119">
        <v>1</v>
      </c>
      <c r="N43" s="122">
        <v>10</v>
      </c>
      <c r="O43" s="121">
        <v>10</v>
      </c>
    </row>
    <row r="44" spans="3:15" ht="49.5" customHeight="1">
      <c r="C44" s="177" t="s">
        <v>21</v>
      </c>
      <c r="D44" s="178"/>
      <c r="E44" s="178"/>
      <c r="F44" s="33">
        <v>0</v>
      </c>
      <c r="G44" s="33">
        <v>0</v>
      </c>
      <c r="H44" s="34">
        <v>0</v>
      </c>
      <c r="I44" s="35">
        <v>5</v>
      </c>
      <c r="J44" s="33">
        <v>13</v>
      </c>
      <c r="K44" s="33">
        <v>49</v>
      </c>
      <c r="L44" s="33">
        <v>149</v>
      </c>
      <c r="M44" s="33">
        <v>126</v>
      </c>
      <c r="N44" s="34">
        <v>342</v>
      </c>
      <c r="O44" s="36">
        <v>342</v>
      </c>
    </row>
    <row r="45" spans="3:15" ht="49.5" customHeight="1">
      <c r="C45" s="165" t="s">
        <v>13</v>
      </c>
      <c r="D45" s="166"/>
      <c r="E45" s="166"/>
      <c r="F45" s="24">
        <v>0</v>
      </c>
      <c r="G45" s="24">
        <v>0</v>
      </c>
      <c r="H45" s="25">
        <v>0</v>
      </c>
      <c r="I45" s="26">
        <v>5</v>
      </c>
      <c r="J45" s="24">
        <v>13</v>
      </c>
      <c r="K45" s="24">
        <v>48</v>
      </c>
      <c r="L45" s="24">
        <v>147</v>
      </c>
      <c r="M45" s="24">
        <v>124</v>
      </c>
      <c r="N45" s="25">
        <v>337</v>
      </c>
      <c r="O45" s="27">
        <v>337</v>
      </c>
    </row>
    <row r="46" spans="3:15" ht="49.5" customHeight="1" thickBot="1">
      <c r="C46" s="167" t="s">
        <v>16</v>
      </c>
      <c r="D46" s="168"/>
      <c r="E46" s="168"/>
      <c r="F46" s="119">
        <v>0</v>
      </c>
      <c r="G46" s="119">
        <v>0</v>
      </c>
      <c r="H46" s="122">
        <v>0</v>
      </c>
      <c r="I46" s="123">
        <v>0</v>
      </c>
      <c r="J46" s="119">
        <v>0</v>
      </c>
      <c r="K46" s="119">
        <v>1</v>
      </c>
      <c r="L46" s="119">
        <v>2</v>
      </c>
      <c r="M46" s="119">
        <v>2</v>
      </c>
      <c r="N46" s="122">
        <v>5</v>
      </c>
      <c r="O46" s="121">
        <v>5</v>
      </c>
    </row>
    <row r="47" spans="3:15" ht="49.5" customHeight="1" thickBot="1">
      <c r="C47" s="175" t="s">
        <v>17</v>
      </c>
      <c r="D47" s="176"/>
      <c r="E47" s="176"/>
      <c r="F47" s="125">
        <v>0</v>
      </c>
      <c r="G47" s="125">
        <v>0</v>
      </c>
      <c r="H47" s="126">
        <v>0</v>
      </c>
      <c r="I47" s="127">
        <v>174</v>
      </c>
      <c r="J47" s="125">
        <v>216</v>
      </c>
      <c r="K47" s="125">
        <v>426</v>
      </c>
      <c r="L47" s="125">
        <v>806</v>
      </c>
      <c r="M47" s="125">
        <v>625</v>
      </c>
      <c r="N47" s="126">
        <v>2247</v>
      </c>
      <c r="O47" s="128">
        <v>2247</v>
      </c>
    </row>
    <row r="48" ht="34.5" customHeight="1"/>
  </sheetData>
  <sheetProtection/>
  <mergeCells count="43">
    <mergeCell ref="C15:E15"/>
    <mergeCell ref="C11:E11"/>
    <mergeCell ref="N10:P10"/>
    <mergeCell ref="N9:P9"/>
    <mergeCell ref="C14:E14"/>
    <mergeCell ref="C16:E16"/>
    <mergeCell ref="C39:E39"/>
    <mergeCell ref="C47:E47"/>
    <mergeCell ref="C40:E40"/>
    <mergeCell ref="C41:E41"/>
    <mergeCell ref="C42:E42"/>
    <mergeCell ref="C43:E43"/>
    <mergeCell ref="C44:E44"/>
    <mergeCell ref="C45:E45"/>
    <mergeCell ref="C46:E46"/>
    <mergeCell ref="F1:N1"/>
    <mergeCell ref="F2:N2"/>
    <mergeCell ref="O2:P2"/>
    <mergeCell ref="O3:P3"/>
    <mergeCell ref="P20:P21"/>
    <mergeCell ref="I20:O20"/>
    <mergeCell ref="J6:K6"/>
    <mergeCell ref="J7:K7"/>
    <mergeCell ref="C20:E21"/>
    <mergeCell ref="C31:E31"/>
    <mergeCell ref="C32:E32"/>
    <mergeCell ref="F20:H20"/>
    <mergeCell ref="C23:E23"/>
    <mergeCell ref="C24:E24"/>
    <mergeCell ref="I28:O28"/>
    <mergeCell ref="P28:P29"/>
    <mergeCell ref="C28:E29"/>
    <mergeCell ref="C36:E37"/>
    <mergeCell ref="F36:H36"/>
    <mergeCell ref="O36:O37"/>
    <mergeCell ref="I36:N36"/>
    <mergeCell ref="F28:H28"/>
    <mergeCell ref="C6:E6"/>
    <mergeCell ref="C7:E7"/>
    <mergeCell ref="F6:G6"/>
    <mergeCell ref="F7:G7"/>
    <mergeCell ref="H6:I6"/>
    <mergeCell ref="H7:I7"/>
  </mergeCells>
  <printOptions/>
  <pageMargins left="0.5905511811023623" right="0.49" top="0.7874015748031497" bottom="0.5905511811023623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1" t="s">
        <v>26</v>
      </c>
      <c r="H1" s="181"/>
      <c r="I1" s="181"/>
      <c r="J1" s="181"/>
      <c r="K1" s="181"/>
      <c r="L1" s="181"/>
      <c r="M1" s="181"/>
      <c r="N1" s="37"/>
      <c r="O1" s="4"/>
    </row>
    <row r="2" spans="5:16" ht="30" customHeight="1">
      <c r="E2" s="5"/>
      <c r="G2" s="170" t="s">
        <v>89</v>
      </c>
      <c r="H2" s="170"/>
      <c r="I2" s="170"/>
      <c r="J2" s="170"/>
      <c r="K2" s="170"/>
      <c r="L2" s="170"/>
      <c r="M2" s="170"/>
      <c r="N2" s="38"/>
      <c r="O2" s="182">
        <v>41086</v>
      </c>
      <c r="P2" s="182"/>
    </row>
    <row r="3" spans="5:17" ht="27.75" customHeight="1">
      <c r="E3" s="39"/>
      <c r="F3" s="40"/>
      <c r="N3" s="41"/>
      <c r="O3" s="182"/>
      <c r="P3" s="182"/>
      <c r="Q3" s="6"/>
    </row>
    <row r="4" spans="3:17" ht="27.75" customHeight="1">
      <c r="C4" s="7"/>
      <c r="N4" s="39"/>
      <c r="O4" s="182" t="s">
        <v>36</v>
      </c>
      <c r="P4" s="182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83" t="s">
        <v>37</v>
      </c>
      <c r="D7" s="184"/>
      <c r="E7" s="184"/>
      <c r="F7" s="187" t="s">
        <v>38</v>
      </c>
      <c r="G7" s="188"/>
      <c r="H7" s="188"/>
      <c r="I7" s="189" t="s">
        <v>39</v>
      </c>
      <c r="J7" s="189"/>
      <c r="K7" s="189"/>
      <c r="L7" s="189"/>
      <c r="M7" s="189"/>
      <c r="N7" s="189"/>
      <c r="O7" s="190"/>
      <c r="P7" s="191" t="s">
        <v>6</v>
      </c>
      <c r="Q7" s="17"/>
    </row>
    <row r="8" spans="3:17" ht="42" customHeight="1" thickBot="1">
      <c r="C8" s="185"/>
      <c r="D8" s="186"/>
      <c r="E8" s="186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2"/>
      <c r="Q8" s="17"/>
    </row>
    <row r="9" spans="3:17" ht="30" customHeight="1" thickBot="1">
      <c r="C9" s="49" t="s">
        <v>41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4641</v>
      </c>
      <c r="G10" s="60">
        <f>SUM(G11,G17,G20,G24,G28,G29)</f>
        <v>5302</v>
      </c>
      <c r="H10" s="85">
        <f>SUM(F10:G10)</f>
        <v>9943</v>
      </c>
      <c r="I10" s="135">
        <f aca="true" t="shared" si="0" ref="I10:N10">SUM(I11,I17,I20,I24,I28,I29)</f>
        <v>0</v>
      </c>
      <c r="J10" s="60">
        <f t="shared" si="0"/>
        <v>8246</v>
      </c>
      <c r="K10" s="60">
        <f t="shared" si="0"/>
        <v>5762</v>
      </c>
      <c r="L10" s="60">
        <f t="shared" si="0"/>
        <v>3526</v>
      </c>
      <c r="M10" s="60">
        <f t="shared" si="0"/>
        <v>2626</v>
      </c>
      <c r="N10" s="60">
        <f t="shared" si="0"/>
        <v>1307</v>
      </c>
      <c r="O10" s="129">
        <f>SUM(I10:N10)</f>
        <v>21467</v>
      </c>
      <c r="P10" s="87">
        <f>SUM(O10,H10)</f>
        <v>31410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780</v>
      </c>
      <c r="G11" s="65">
        <v>1049</v>
      </c>
      <c r="H11" s="66">
        <v>1829</v>
      </c>
      <c r="I11" s="136">
        <v>0</v>
      </c>
      <c r="J11" s="65">
        <v>1652</v>
      </c>
      <c r="K11" s="65">
        <v>1192</v>
      </c>
      <c r="L11" s="65">
        <v>753</v>
      </c>
      <c r="M11" s="65">
        <v>623</v>
      </c>
      <c r="N11" s="65">
        <v>437</v>
      </c>
      <c r="O11" s="130">
        <v>4657</v>
      </c>
      <c r="P11" s="68">
        <v>6486</v>
      </c>
    </row>
    <row r="12" spans="3:16" s="61" customFormat="1" ht="30" customHeight="1">
      <c r="C12" s="62"/>
      <c r="D12" s="63"/>
      <c r="E12" s="69" t="s">
        <v>80</v>
      </c>
      <c r="F12" s="65">
        <v>680</v>
      </c>
      <c r="G12" s="65">
        <v>863</v>
      </c>
      <c r="H12" s="66">
        <v>1543</v>
      </c>
      <c r="I12" s="136">
        <v>0</v>
      </c>
      <c r="J12" s="65">
        <v>1060</v>
      </c>
      <c r="K12" s="65">
        <v>628</v>
      </c>
      <c r="L12" s="65">
        <v>291</v>
      </c>
      <c r="M12" s="65">
        <v>244</v>
      </c>
      <c r="N12" s="65">
        <v>143</v>
      </c>
      <c r="O12" s="130">
        <v>2366</v>
      </c>
      <c r="P12" s="68">
        <v>3909</v>
      </c>
    </row>
    <row r="13" spans="3:16" s="61" customFormat="1" ht="30" customHeight="1">
      <c r="C13" s="62"/>
      <c r="D13" s="63"/>
      <c r="E13" s="69" t="s">
        <v>81</v>
      </c>
      <c r="F13" s="65">
        <v>0</v>
      </c>
      <c r="G13" s="65">
        <v>0</v>
      </c>
      <c r="H13" s="66">
        <v>0</v>
      </c>
      <c r="I13" s="136">
        <v>0</v>
      </c>
      <c r="J13" s="65">
        <v>1</v>
      </c>
      <c r="K13" s="65">
        <v>4</v>
      </c>
      <c r="L13" s="65">
        <v>13</v>
      </c>
      <c r="M13" s="65">
        <v>26</v>
      </c>
      <c r="N13" s="65">
        <v>38</v>
      </c>
      <c r="O13" s="130">
        <v>82</v>
      </c>
      <c r="P13" s="68">
        <v>82</v>
      </c>
    </row>
    <row r="14" spans="3:16" s="61" customFormat="1" ht="30" customHeight="1">
      <c r="C14" s="62"/>
      <c r="D14" s="63"/>
      <c r="E14" s="69" t="s">
        <v>82</v>
      </c>
      <c r="F14" s="65">
        <v>29</v>
      </c>
      <c r="G14" s="65">
        <v>52</v>
      </c>
      <c r="H14" s="66">
        <v>81</v>
      </c>
      <c r="I14" s="136">
        <v>0</v>
      </c>
      <c r="J14" s="65">
        <v>170</v>
      </c>
      <c r="K14" s="65">
        <v>128</v>
      </c>
      <c r="L14" s="65">
        <v>104</v>
      </c>
      <c r="M14" s="65">
        <v>104</v>
      </c>
      <c r="N14" s="65">
        <v>82</v>
      </c>
      <c r="O14" s="130">
        <v>588</v>
      </c>
      <c r="P14" s="68">
        <v>669</v>
      </c>
    </row>
    <row r="15" spans="3:16" s="61" customFormat="1" ht="30" customHeight="1">
      <c r="C15" s="62"/>
      <c r="D15" s="63"/>
      <c r="E15" s="69" t="s">
        <v>83</v>
      </c>
      <c r="F15" s="65">
        <v>34</v>
      </c>
      <c r="G15" s="65">
        <v>81</v>
      </c>
      <c r="H15" s="66">
        <v>115</v>
      </c>
      <c r="I15" s="136">
        <v>0</v>
      </c>
      <c r="J15" s="65">
        <v>152</v>
      </c>
      <c r="K15" s="65">
        <v>128</v>
      </c>
      <c r="L15" s="65">
        <v>97</v>
      </c>
      <c r="M15" s="65">
        <v>55</v>
      </c>
      <c r="N15" s="65">
        <v>45</v>
      </c>
      <c r="O15" s="130">
        <v>477</v>
      </c>
      <c r="P15" s="68">
        <v>592</v>
      </c>
    </row>
    <row r="16" spans="3:16" s="61" customFormat="1" ht="30" customHeight="1">
      <c r="C16" s="62"/>
      <c r="D16" s="63"/>
      <c r="E16" s="69" t="s">
        <v>84</v>
      </c>
      <c r="F16" s="65">
        <v>37</v>
      </c>
      <c r="G16" s="65">
        <v>53</v>
      </c>
      <c r="H16" s="66">
        <v>90</v>
      </c>
      <c r="I16" s="136">
        <v>0</v>
      </c>
      <c r="J16" s="65">
        <v>269</v>
      </c>
      <c r="K16" s="65">
        <v>304</v>
      </c>
      <c r="L16" s="65">
        <v>248</v>
      </c>
      <c r="M16" s="65">
        <v>194</v>
      </c>
      <c r="N16" s="65">
        <v>129</v>
      </c>
      <c r="O16" s="130">
        <v>1144</v>
      </c>
      <c r="P16" s="68">
        <v>1234</v>
      </c>
    </row>
    <row r="17" spans="3:16" s="61" customFormat="1" ht="30" customHeight="1">
      <c r="C17" s="62"/>
      <c r="D17" s="70" t="s">
        <v>49</v>
      </c>
      <c r="E17" s="71"/>
      <c r="F17" s="65">
        <v>1295</v>
      </c>
      <c r="G17" s="65">
        <v>1304</v>
      </c>
      <c r="H17" s="66">
        <v>2599</v>
      </c>
      <c r="I17" s="136">
        <v>0</v>
      </c>
      <c r="J17" s="65">
        <v>1976</v>
      </c>
      <c r="K17" s="65">
        <v>1225</v>
      </c>
      <c r="L17" s="65">
        <v>640</v>
      </c>
      <c r="M17" s="65">
        <v>457</v>
      </c>
      <c r="N17" s="65">
        <v>158</v>
      </c>
      <c r="O17" s="130">
        <v>4456</v>
      </c>
      <c r="P17" s="68">
        <v>7055</v>
      </c>
    </row>
    <row r="18" spans="3:16" s="61" customFormat="1" ht="30" customHeight="1">
      <c r="C18" s="62"/>
      <c r="D18" s="63"/>
      <c r="E18" s="69" t="s">
        <v>50</v>
      </c>
      <c r="F18" s="65">
        <v>1055</v>
      </c>
      <c r="G18" s="65">
        <v>1001</v>
      </c>
      <c r="H18" s="66">
        <v>2056</v>
      </c>
      <c r="I18" s="136">
        <v>0</v>
      </c>
      <c r="J18" s="65">
        <v>1357</v>
      </c>
      <c r="K18" s="65">
        <v>893</v>
      </c>
      <c r="L18" s="65">
        <v>469</v>
      </c>
      <c r="M18" s="65">
        <v>371</v>
      </c>
      <c r="N18" s="65">
        <v>133</v>
      </c>
      <c r="O18" s="130">
        <v>3223</v>
      </c>
      <c r="P18" s="68">
        <v>5279</v>
      </c>
    </row>
    <row r="19" spans="3:16" s="61" customFormat="1" ht="30" customHeight="1">
      <c r="C19" s="62"/>
      <c r="D19" s="63"/>
      <c r="E19" s="69" t="s">
        <v>51</v>
      </c>
      <c r="F19" s="65">
        <v>240</v>
      </c>
      <c r="G19" s="65">
        <v>303</v>
      </c>
      <c r="H19" s="66">
        <v>543</v>
      </c>
      <c r="I19" s="136">
        <v>0</v>
      </c>
      <c r="J19" s="65">
        <v>619</v>
      </c>
      <c r="K19" s="65">
        <v>332</v>
      </c>
      <c r="L19" s="65">
        <v>171</v>
      </c>
      <c r="M19" s="65">
        <v>86</v>
      </c>
      <c r="N19" s="65">
        <v>25</v>
      </c>
      <c r="O19" s="130">
        <v>1233</v>
      </c>
      <c r="P19" s="68">
        <v>1776</v>
      </c>
    </row>
    <row r="20" spans="3:16" s="61" customFormat="1" ht="30" customHeight="1">
      <c r="C20" s="62"/>
      <c r="D20" s="70" t="s">
        <v>52</v>
      </c>
      <c r="E20" s="71"/>
      <c r="F20" s="65">
        <v>5</v>
      </c>
      <c r="G20" s="65">
        <v>21</v>
      </c>
      <c r="H20" s="66">
        <v>26</v>
      </c>
      <c r="I20" s="136">
        <v>0</v>
      </c>
      <c r="J20" s="65">
        <v>155</v>
      </c>
      <c r="K20" s="65">
        <v>163</v>
      </c>
      <c r="L20" s="65">
        <v>191</v>
      </c>
      <c r="M20" s="65">
        <v>158</v>
      </c>
      <c r="N20" s="65">
        <v>74</v>
      </c>
      <c r="O20" s="130">
        <v>741</v>
      </c>
      <c r="P20" s="68">
        <v>767</v>
      </c>
    </row>
    <row r="21" spans="3:16" s="61" customFormat="1" ht="30" customHeight="1">
      <c r="C21" s="62"/>
      <c r="D21" s="63"/>
      <c r="E21" s="69" t="s">
        <v>85</v>
      </c>
      <c r="F21" s="65">
        <v>4</v>
      </c>
      <c r="G21" s="65">
        <v>18</v>
      </c>
      <c r="H21" s="66">
        <v>22</v>
      </c>
      <c r="I21" s="136">
        <v>0</v>
      </c>
      <c r="J21" s="65">
        <v>120</v>
      </c>
      <c r="K21" s="65">
        <v>145</v>
      </c>
      <c r="L21" s="65">
        <v>176</v>
      </c>
      <c r="M21" s="65">
        <v>147</v>
      </c>
      <c r="N21" s="65">
        <v>71</v>
      </c>
      <c r="O21" s="130">
        <v>659</v>
      </c>
      <c r="P21" s="68">
        <v>681</v>
      </c>
    </row>
    <row r="22" spans="3:16" s="61" customFormat="1" ht="30" customHeight="1">
      <c r="C22" s="62"/>
      <c r="D22" s="63"/>
      <c r="E22" s="72" t="s">
        <v>86</v>
      </c>
      <c r="F22" s="65">
        <v>1</v>
      </c>
      <c r="G22" s="65">
        <v>3</v>
      </c>
      <c r="H22" s="66">
        <v>4</v>
      </c>
      <c r="I22" s="136">
        <v>0</v>
      </c>
      <c r="J22" s="65">
        <v>35</v>
      </c>
      <c r="K22" s="65">
        <v>18</v>
      </c>
      <c r="L22" s="65">
        <v>15</v>
      </c>
      <c r="M22" s="65">
        <v>10</v>
      </c>
      <c r="N22" s="65">
        <v>3</v>
      </c>
      <c r="O22" s="130">
        <v>81</v>
      </c>
      <c r="P22" s="68">
        <v>85</v>
      </c>
    </row>
    <row r="23" spans="3:16" s="61" customFormat="1" ht="30" customHeight="1">
      <c r="C23" s="62"/>
      <c r="D23" s="73"/>
      <c r="E23" s="72" t="s">
        <v>87</v>
      </c>
      <c r="F23" s="65">
        <v>0</v>
      </c>
      <c r="G23" s="65">
        <v>0</v>
      </c>
      <c r="H23" s="66">
        <v>0</v>
      </c>
      <c r="I23" s="136">
        <v>0</v>
      </c>
      <c r="J23" s="65">
        <v>0</v>
      </c>
      <c r="K23" s="65">
        <v>0</v>
      </c>
      <c r="L23" s="65">
        <v>0</v>
      </c>
      <c r="M23" s="65">
        <v>1</v>
      </c>
      <c r="N23" s="65">
        <v>0</v>
      </c>
      <c r="O23" s="130">
        <v>1</v>
      </c>
      <c r="P23" s="68">
        <v>1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582</v>
      </c>
      <c r="G24" s="65">
        <f>SUM(G25:G27)</f>
        <v>893</v>
      </c>
      <c r="H24" s="66">
        <f>SUM(F24:G24)</f>
        <v>1475</v>
      </c>
      <c r="I24" s="136">
        <f aca="true" t="shared" si="1" ref="I24:N24">SUM(I25:I27)</f>
        <v>0</v>
      </c>
      <c r="J24" s="65">
        <f t="shared" si="1"/>
        <v>1335</v>
      </c>
      <c r="K24" s="65">
        <f t="shared" si="1"/>
        <v>1266</v>
      </c>
      <c r="L24" s="65">
        <f t="shared" si="1"/>
        <v>834</v>
      </c>
      <c r="M24" s="65">
        <f t="shared" si="1"/>
        <v>592</v>
      </c>
      <c r="N24" s="65">
        <f t="shared" si="1"/>
        <v>281</v>
      </c>
      <c r="O24" s="130">
        <f>SUM(I24:N24)</f>
        <v>4308</v>
      </c>
      <c r="P24" s="68">
        <f>SUM(O24,H24)</f>
        <v>5783</v>
      </c>
    </row>
    <row r="25" spans="3:16" s="61" customFormat="1" ht="30" customHeight="1">
      <c r="C25" s="62"/>
      <c r="D25" s="63"/>
      <c r="E25" s="72" t="s">
        <v>57</v>
      </c>
      <c r="F25" s="65">
        <v>520</v>
      </c>
      <c r="G25" s="65">
        <v>825</v>
      </c>
      <c r="H25" s="66">
        <v>1345</v>
      </c>
      <c r="I25" s="136">
        <v>0</v>
      </c>
      <c r="J25" s="65">
        <v>1254</v>
      </c>
      <c r="K25" s="65">
        <v>1218</v>
      </c>
      <c r="L25" s="65">
        <v>816</v>
      </c>
      <c r="M25" s="65">
        <v>580</v>
      </c>
      <c r="N25" s="65">
        <v>279</v>
      </c>
      <c r="O25" s="130">
        <v>4147</v>
      </c>
      <c r="P25" s="68">
        <v>5492</v>
      </c>
    </row>
    <row r="26" spans="3:16" s="61" customFormat="1" ht="30" customHeight="1">
      <c r="C26" s="62"/>
      <c r="D26" s="63"/>
      <c r="E26" s="72" t="s">
        <v>58</v>
      </c>
      <c r="F26" s="65">
        <v>28</v>
      </c>
      <c r="G26" s="65">
        <v>27</v>
      </c>
      <c r="H26" s="66">
        <f>SUM(F26:G26)</f>
        <v>55</v>
      </c>
      <c r="I26" s="136">
        <v>0</v>
      </c>
      <c r="J26" s="65">
        <v>34</v>
      </c>
      <c r="K26" s="65">
        <v>23</v>
      </c>
      <c r="L26" s="65">
        <v>11</v>
      </c>
      <c r="M26" s="65">
        <v>5</v>
      </c>
      <c r="N26" s="65">
        <v>1</v>
      </c>
      <c r="O26" s="130">
        <f>SUM(I26:N26)</f>
        <v>74</v>
      </c>
      <c r="P26" s="68">
        <f>SUM(O26,H26)</f>
        <v>129</v>
      </c>
    </row>
    <row r="27" spans="3:16" s="61" customFormat="1" ht="30" customHeight="1">
      <c r="C27" s="62"/>
      <c r="D27" s="63"/>
      <c r="E27" s="72" t="s">
        <v>59</v>
      </c>
      <c r="F27" s="65">
        <v>34</v>
      </c>
      <c r="G27" s="65">
        <v>41</v>
      </c>
      <c r="H27" s="66">
        <f>SUM(F27:G27)</f>
        <v>75</v>
      </c>
      <c r="I27" s="136">
        <v>0</v>
      </c>
      <c r="J27" s="65">
        <v>47</v>
      </c>
      <c r="K27" s="65">
        <v>25</v>
      </c>
      <c r="L27" s="65">
        <v>7</v>
      </c>
      <c r="M27" s="65">
        <v>7</v>
      </c>
      <c r="N27" s="65">
        <v>1</v>
      </c>
      <c r="O27" s="130">
        <f>SUM(I27:N27)</f>
        <v>87</v>
      </c>
      <c r="P27" s="68">
        <f>SUM(O27,H27)</f>
        <v>162</v>
      </c>
    </row>
    <row r="28" spans="3:16" s="61" customFormat="1" ht="30" customHeight="1">
      <c r="C28" s="62"/>
      <c r="D28" s="74" t="s">
        <v>60</v>
      </c>
      <c r="E28" s="75"/>
      <c r="F28" s="65">
        <v>24</v>
      </c>
      <c r="G28" s="65">
        <v>17</v>
      </c>
      <c r="H28" s="66">
        <v>41</v>
      </c>
      <c r="I28" s="136">
        <v>0</v>
      </c>
      <c r="J28" s="65">
        <v>76</v>
      </c>
      <c r="K28" s="65">
        <v>68</v>
      </c>
      <c r="L28" s="65">
        <v>58</v>
      </c>
      <c r="M28" s="65">
        <v>61</v>
      </c>
      <c r="N28" s="65">
        <v>28</v>
      </c>
      <c r="O28" s="130">
        <v>291</v>
      </c>
      <c r="P28" s="68">
        <v>332</v>
      </c>
    </row>
    <row r="29" spans="3:16" s="61" customFormat="1" ht="30" customHeight="1" thickBot="1">
      <c r="C29" s="76"/>
      <c r="D29" s="77" t="s">
        <v>61</v>
      </c>
      <c r="E29" s="78"/>
      <c r="F29" s="79">
        <v>1955</v>
      </c>
      <c r="G29" s="79">
        <v>2018</v>
      </c>
      <c r="H29" s="80">
        <v>3973</v>
      </c>
      <c r="I29" s="137">
        <v>0</v>
      </c>
      <c r="J29" s="79">
        <v>3052</v>
      </c>
      <c r="K29" s="79">
        <v>1848</v>
      </c>
      <c r="L29" s="79">
        <v>1050</v>
      </c>
      <c r="M29" s="79">
        <v>735</v>
      </c>
      <c r="N29" s="79">
        <v>329</v>
      </c>
      <c r="O29" s="131">
        <v>7014</v>
      </c>
      <c r="P29" s="82">
        <v>10987</v>
      </c>
    </row>
    <row r="30" spans="3:16" s="61" customFormat="1" ht="30" customHeight="1">
      <c r="C30" s="59" t="s">
        <v>62</v>
      </c>
      <c r="D30" s="83"/>
      <c r="E30" s="84"/>
      <c r="F30" s="60">
        <v>14</v>
      </c>
      <c r="G30" s="60">
        <v>17</v>
      </c>
      <c r="H30" s="85">
        <v>31</v>
      </c>
      <c r="I30" s="135">
        <v>0</v>
      </c>
      <c r="J30" s="60">
        <v>1074</v>
      </c>
      <c r="K30" s="60">
        <v>765</v>
      </c>
      <c r="L30" s="60">
        <v>626</v>
      </c>
      <c r="M30" s="60">
        <v>470</v>
      </c>
      <c r="N30" s="60">
        <v>292</v>
      </c>
      <c r="O30" s="129">
        <v>3227</v>
      </c>
      <c r="P30" s="87">
        <v>3258</v>
      </c>
    </row>
    <row r="31" spans="3:16" s="61" customFormat="1" ht="30" customHeight="1">
      <c r="C31" s="88"/>
      <c r="D31" s="74" t="s">
        <v>88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104</v>
      </c>
      <c r="K31" s="89">
        <v>103</v>
      </c>
      <c r="L31" s="89">
        <v>82</v>
      </c>
      <c r="M31" s="89">
        <v>50</v>
      </c>
      <c r="N31" s="89">
        <v>16</v>
      </c>
      <c r="O31" s="132">
        <v>355</v>
      </c>
      <c r="P31" s="92">
        <v>355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21</v>
      </c>
      <c r="K32" s="65">
        <v>22</v>
      </c>
      <c r="L32" s="65">
        <v>22</v>
      </c>
      <c r="M32" s="65">
        <v>11</v>
      </c>
      <c r="N32" s="65">
        <v>6</v>
      </c>
      <c r="O32" s="130">
        <v>82</v>
      </c>
      <c r="P32" s="68">
        <v>82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717</v>
      </c>
      <c r="K33" s="65">
        <v>436</v>
      </c>
      <c r="L33" s="65">
        <v>244</v>
      </c>
      <c r="M33" s="65">
        <v>120</v>
      </c>
      <c r="N33" s="65">
        <v>45</v>
      </c>
      <c r="O33" s="130">
        <v>1562</v>
      </c>
      <c r="P33" s="68">
        <v>1562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1</v>
      </c>
      <c r="H34" s="66">
        <v>1</v>
      </c>
      <c r="I34" s="136">
        <v>0</v>
      </c>
      <c r="J34" s="65">
        <v>52</v>
      </c>
      <c r="K34" s="65">
        <v>39</v>
      </c>
      <c r="L34" s="65">
        <v>54</v>
      </c>
      <c r="M34" s="65">
        <v>34</v>
      </c>
      <c r="N34" s="65">
        <v>22</v>
      </c>
      <c r="O34" s="130">
        <v>201</v>
      </c>
      <c r="P34" s="68">
        <v>202</v>
      </c>
    </row>
    <row r="35" spans="3:16" s="61" customFormat="1" ht="30" customHeight="1">
      <c r="C35" s="62"/>
      <c r="D35" s="74" t="s">
        <v>66</v>
      </c>
      <c r="E35" s="75"/>
      <c r="F35" s="65">
        <v>14</v>
      </c>
      <c r="G35" s="65">
        <v>15</v>
      </c>
      <c r="H35" s="66">
        <v>29</v>
      </c>
      <c r="I35" s="136">
        <v>0</v>
      </c>
      <c r="J35" s="65">
        <v>108</v>
      </c>
      <c r="K35" s="65">
        <v>75</v>
      </c>
      <c r="L35" s="65">
        <v>55</v>
      </c>
      <c r="M35" s="65">
        <v>18</v>
      </c>
      <c r="N35" s="65">
        <v>18</v>
      </c>
      <c r="O35" s="130">
        <v>274</v>
      </c>
      <c r="P35" s="68">
        <v>303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1</v>
      </c>
      <c r="H36" s="66">
        <v>1</v>
      </c>
      <c r="I36" s="138">
        <v>0</v>
      </c>
      <c r="J36" s="65">
        <v>68</v>
      </c>
      <c r="K36" s="65">
        <v>82</v>
      </c>
      <c r="L36" s="65">
        <v>104</v>
      </c>
      <c r="M36" s="65">
        <v>70</v>
      </c>
      <c r="N36" s="65">
        <v>35</v>
      </c>
      <c r="O36" s="130">
        <v>359</v>
      </c>
      <c r="P36" s="68">
        <v>360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93" t="s">
        <v>69</v>
      </c>
      <c r="E38" s="194"/>
      <c r="F38" s="65">
        <v>0</v>
      </c>
      <c r="G38" s="65">
        <v>0</v>
      </c>
      <c r="H38" s="66">
        <v>0</v>
      </c>
      <c r="I38" s="138">
        <v>0</v>
      </c>
      <c r="J38" s="65">
        <v>4</v>
      </c>
      <c r="K38" s="65">
        <v>8</v>
      </c>
      <c r="L38" s="65">
        <v>65</v>
      </c>
      <c r="M38" s="65">
        <v>167</v>
      </c>
      <c r="N38" s="65">
        <v>150</v>
      </c>
      <c r="O38" s="130">
        <v>394</v>
      </c>
      <c r="P38" s="68">
        <v>394</v>
      </c>
    </row>
    <row r="39" spans="3:16" s="61" customFormat="1" ht="30" customHeight="1" thickBot="1">
      <c r="C39" s="76"/>
      <c r="D39" s="195" t="s">
        <v>70</v>
      </c>
      <c r="E39" s="196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170</v>
      </c>
      <c r="K40" s="60">
        <v>212</v>
      </c>
      <c r="L40" s="60">
        <v>423</v>
      </c>
      <c r="M40" s="60">
        <v>818</v>
      </c>
      <c r="N40" s="60">
        <v>634</v>
      </c>
      <c r="O40" s="129">
        <v>2257</v>
      </c>
      <c r="P40" s="87">
        <v>2257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11</v>
      </c>
      <c r="K41" s="65">
        <v>27</v>
      </c>
      <c r="L41" s="65">
        <v>195</v>
      </c>
      <c r="M41" s="65">
        <v>473</v>
      </c>
      <c r="N41" s="65">
        <v>405</v>
      </c>
      <c r="O41" s="130">
        <v>1111</v>
      </c>
      <c r="P41" s="68">
        <v>1111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154</v>
      </c>
      <c r="K42" s="65">
        <v>170</v>
      </c>
      <c r="L42" s="65">
        <v>179</v>
      </c>
      <c r="M42" s="65">
        <v>195</v>
      </c>
      <c r="N42" s="65">
        <v>99</v>
      </c>
      <c r="O42" s="130">
        <v>797</v>
      </c>
      <c r="P42" s="68">
        <v>797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5</v>
      </c>
      <c r="K43" s="79">
        <v>15</v>
      </c>
      <c r="L43" s="79">
        <v>49</v>
      </c>
      <c r="M43" s="79">
        <v>150</v>
      </c>
      <c r="N43" s="79">
        <v>130</v>
      </c>
      <c r="O43" s="131">
        <v>349</v>
      </c>
      <c r="P43" s="82">
        <v>349</v>
      </c>
    </row>
    <row r="44" spans="3:16" s="61" customFormat="1" ht="30" customHeight="1" thickBot="1">
      <c r="C44" s="197" t="s">
        <v>75</v>
      </c>
      <c r="D44" s="198"/>
      <c r="E44" s="199"/>
      <c r="F44" s="99">
        <f>SUM(F10,F30,F40)</f>
        <v>4655</v>
      </c>
      <c r="G44" s="99">
        <f>SUM(G10,G30,G40)</f>
        <v>5319</v>
      </c>
      <c r="H44" s="101">
        <f>SUM(F44:G44)</f>
        <v>9974</v>
      </c>
      <c r="I44" s="142">
        <f aca="true" t="shared" si="2" ref="I44:N44">SUM(I10,I30,I40)</f>
        <v>0</v>
      </c>
      <c r="J44" s="99">
        <f t="shared" si="2"/>
        <v>9490</v>
      </c>
      <c r="K44" s="99">
        <f t="shared" si="2"/>
        <v>6739</v>
      </c>
      <c r="L44" s="99">
        <f t="shared" si="2"/>
        <v>4575</v>
      </c>
      <c r="M44" s="99">
        <f t="shared" si="2"/>
        <v>3914</v>
      </c>
      <c r="N44" s="99">
        <f t="shared" si="2"/>
        <v>2233</v>
      </c>
      <c r="O44" s="134">
        <f>SUM(I44:N44)</f>
        <v>26951</v>
      </c>
      <c r="P44" s="103">
        <f>SUM(O44,H44)</f>
        <v>36925</v>
      </c>
    </row>
    <row r="45" spans="3:17" s="61" customFormat="1" ht="30" customHeight="1" thickBot="1" thickTop="1">
      <c r="C45" s="100" t="s">
        <v>76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v>5042644</v>
      </c>
      <c r="G46" s="60">
        <v>8821053</v>
      </c>
      <c r="H46" s="85">
        <v>13863697</v>
      </c>
      <c r="I46" s="86">
        <v>0</v>
      </c>
      <c r="J46" s="60">
        <v>23077202</v>
      </c>
      <c r="K46" s="60">
        <v>19610740</v>
      </c>
      <c r="L46" s="60">
        <v>15852673</v>
      </c>
      <c r="M46" s="60">
        <v>14830276</v>
      </c>
      <c r="N46" s="60">
        <v>7986186</v>
      </c>
      <c r="O46" s="129">
        <v>81357077</v>
      </c>
      <c r="P46" s="87">
        <v>95220774</v>
      </c>
      <c r="Q46" s="17"/>
    </row>
    <row r="47" spans="3:16" s="61" customFormat="1" ht="30" customHeight="1">
      <c r="C47" s="62"/>
      <c r="D47" s="63" t="s">
        <v>43</v>
      </c>
      <c r="E47" s="64"/>
      <c r="F47" s="65">
        <v>1271389</v>
      </c>
      <c r="G47" s="65">
        <v>2253168</v>
      </c>
      <c r="H47" s="66">
        <v>3524557</v>
      </c>
      <c r="I47" s="67">
        <v>0</v>
      </c>
      <c r="J47" s="65">
        <v>4394752</v>
      </c>
      <c r="K47" s="65">
        <v>3919037</v>
      </c>
      <c r="L47" s="65">
        <v>3072131</v>
      </c>
      <c r="M47" s="65">
        <v>3024688</v>
      </c>
      <c r="N47" s="65">
        <v>2629541</v>
      </c>
      <c r="O47" s="130">
        <v>17040149</v>
      </c>
      <c r="P47" s="68">
        <v>20564706</v>
      </c>
    </row>
    <row r="48" spans="3:16" s="61" customFormat="1" ht="30" customHeight="1">
      <c r="C48" s="62"/>
      <c r="D48" s="63"/>
      <c r="E48" s="69" t="s">
        <v>44</v>
      </c>
      <c r="F48" s="65">
        <v>1070863</v>
      </c>
      <c r="G48" s="65">
        <v>1741280</v>
      </c>
      <c r="H48" s="66">
        <v>2812143</v>
      </c>
      <c r="I48" s="67">
        <v>0</v>
      </c>
      <c r="J48" s="65">
        <v>3010801</v>
      </c>
      <c r="K48" s="65">
        <v>2640217</v>
      </c>
      <c r="L48" s="65">
        <v>1984192</v>
      </c>
      <c r="M48" s="65">
        <v>2014796</v>
      </c>
      <c r="N48" s="65">
        <v>1767764</v>
      </c>
      <c r="O48" s="130">
        <v>11417770</v>
      </c>
      <c r="P48" s="68">
        <v>14229913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v>0</v>
      </c>
      <c r="I49" s="67">
        <v>0</v>
      </c>
      <c r="J49" s="65">
        <v>5104</v>
      </c>
      <c r="K49" s="65">
        <v>25520</v>
      </c>
      <c r="L49" s="65">
        <v>89829</v>
      </c>
      <c r="M49" s="65">
        <v>163263</v>
      </c>
      <c r="N49" s="65">
        <v>221514</v>
      </c>
      <c r="O49" s="130">
        <v>505230</v>
      </c>
      <c r="P49" s="68">
        <v>505230</v>
      </c>
    </row>
    <row r="50" spans="3:16" s="61" customFormat="1" ht="30" customHeight="1">
      <c r="C50" s="62"/>
      <c r="D50" s="63"/>
      <c r="E50" s="69" t="s">
        <v>46</v>
      </c>
      <c r="F50" s="65">
        <v>70789</v>
      </c>
      <c r="G50" s="65">
        <v>165069</v>
      </c>
      <c r="H50" s="66">
        <v>235858</v>
      </c>
      <c r="I50" s="67">
        <v>0</v>
      </c>
      <c r="J50" s="65">
        <v>591204</v>
      </c>
      <c r="K50" s="65">
        <v>489781</v>
      </c>
      <c r="L50" s="65">
        <v>435625</v>
      </c>
      <c r="M50" s="65">
        <v>456709</v>
      </c>
      <c r="N50" s="65">
        <v>366252</v>
      </c>
      <c r="O50" s="130">
        <v>2339571</v>
      </c>
      <c r="P50" s="68">
        <v>2575429</v>
      </c>
    </row>
    <row r="51" spans="3:16" s="61" customFormat="1" ht="30" customHeight="1">
      <c r="C51" s="62"/>
      <c r="D51" s="63"/>
      <c r="E51" s="69" t="s">
        <v>47</v>
      </c>
      <c r="F51" s="65">
        <v>93286</v>
      </c>
      <c r="G51" s="65">
        <v>306072</v>
      </c>
      <c r="H51" s="66">
        <v>399358</v>
      </c>
      <c r="I51" s="67">
        <v>0</v>
      </c>
      <c r="J51" s="65">
        <v>582020</v>
      </c>
      <c r="K51" s="65">
        <v>522117</v>
      </c>
      <c r="L51" s="65">
        <v>374153</v>
      </c>
      <c r="M51" s="65">
        <v>238017</v>
      </c>
      <c r="N51" s="65">
        <v>183307</v>
      </c>
      <c r="O51" s="130">
        <v>1899614</v>
      </c>
      <c r="P51" s="68">
        <v>2298972</v>
      </c>
    </row>
    <row r="52" spans="3:16" s="61" customFormat="1" ht="30" customHeight="1">
      <c r="C52" s="62"/>
      <c r="D52" s="63"/>
      <c r="E52" s="69" t="s">
        <v>48</v>
      </c>
      <c r="F52" s="65">
        <v>36451</v>
      </c>
      <c r="G52" s="65">
        <v>40747</v>
      </c>
      <c r="H52" s="66">
        <v>77198</v>
      </c>
      <c r="I52" s="67">
        <v>0</v>
      </c>
      <c r="J52" s="65">
        <v>205623</v>
      </c>
      <c r="K52" s="65">
        <v>241402</v>
      </c>
      <c r="L52" s="65">
        <v>188332</v>
      </c>
      <c r="M52" s="65">
        <v>151903</v>
      </c>
      <c r="N52" s="65">
        <v>90704</v>
      </c>
      <c r="O52" s="130">
        <v>877964</v>
      </c>
      <c r="P52" s="68">
        <v>955162</v>
      </c>
    </row>
    <row r="53" spans="3:16" s="61" customFormat="1" ht="30" customHeight="1">
      <c r="C53" s="62"/>
      <c r="D53" s="70" t="s">
        <v>49</v>
      </c>
      <c r="E53" s="71"/>
      <c r="F53" s="65">
        <v>2475127</v>
      </c>
      <c r="G53" s="65">
        <v>4878964</v>
      </c>
      <c r="H53" s="66">
        <v>7354091</v>
      </c>
      <c r="I53" s="67">
        <v>0</v>
      </c>
      <c r="J53" s="65">
        <v>12004934</v>
      </c>
      <c r="K53" s="65">
        <v>9592812</v>
      </c>
      <c r="L53" s="65">
        <v>6638061</v>
      </c>
      <c r="M53" s="65">
        <v>5985020</v>
      </c>
      <c r="N53" s="65">
        <v>2337392</v>
      </c>
      <c r="O53" s="130">
        <v>36558219</v>
      </c>
      <c r="P53" s="68">
        <v>43912310</v>
      </c>
    </row>
    <row r="54" spans="3:16" s="61" customFormat="1" ht="30" customHeight="1">
      <c r="C54" s="62"/>
      <c r="D54" s="63"/>
      <c r="E54" s="69" t="s">
        <v>50</v>
      </c>
      <c r="F54" s="65">
        <v>1964034</v>
      </c>
      <c r="G54" s="65">
        <v>3632572</v>
      </c>
      <c r="H54" s="66">
        <v>5596606</v>
      </c>
      <c r="I54" s="67">
        <v>0</v>
      </c>
      <c r="J54" s="65">
        <v>8549099</v>
      </c>
      <c r="K54" s="65">
        <v>7313935</v>
      </c>
      <c r="L54" s="65">
        <v>5225857</v>
      </c>
      <c r="M54" s="65">
        <v>5122028</v>
      </c>
      <c r="N54" s="65">
        <v>2031361</v>
      </c>
      <c r="O54" s="130">
        <v>28242280</v>
      </c>
      <c r="P54" s="68">
        <v>33838886</v>
      </c>
    </row>
    <row r="55" spans="3:16" s="61" customFormat="1" ht="30" customHeight="1">
      <c r="C55" s="62"/>
      <c r="D55" s="63"/>
      <c r="E55" s="69" t="s">
        <v>51</v>
      </c>
      <c r="F55" s="65">
        <v>511093</v>
      </c>
      <c r="G55" s="65">
        <v>1246392</v>
      </c>
      <c r="H55" s="66">
        <v>1757485</v>
      </c>
      <c r="I55" s="67">
        <v>0</v>
      </c>
      <c r="J55" s="65">
        <v>3455835</v>
      </c>
      <c r="K55" s="65">
        <v>2278877</v>
      </c>
      <c r="L55" s="65">
        <v>1412204</v>
      </c>
      <c r="M55" s="65">
        <v>862992</v>
      </c>
      <c r="N55" s="65">
        <v>306031</v>
      </c>
      <c r="O55" s="130">
        <v>8315939</v>
      </c>
      <c r="P55" s="68">
        <v>10073424</v>
      </c>
    </row>
    <row r="56" spans="3:16" s="61" customFormat="1" ht="30" customHeight="1">
      <c r="C56" s="62"/>
      <c r="D56" s="70" t="s">
        <v>52</v>
      </c>
      <c r="E56" s="71"/>
      <c r="F56" s="65">
        <v>13978</v>
      </c>
      <c r="G56" s="65">
        <v>98548</v>
      </c>
      <c r="H56" s="66">
        <v>112526</v>
      </c>
      <c r="I56" s="67">
        <v>0</v>
      </c>
      <c r="J56" s="65">
        <v>936015</v>
      </c>
      <c r="K56" s="65">
        <v>1200247</v>
      </c>
      <c r="L56" s="65">
        <v>2112235</v>
      </c>
      <c r="M56" s="65">
        <v>2342130</v>
      </c>
      <c r="N56" s="65">
        <v>1261439</v>
      </c>
      <c r="O56" s="130">
        <v>7852066</v>
      </c>
      <c r="P56" s="68">
        <v>7964592</v>
      </c>
    </row>
    <row r="57" spans="3:16" s="61" customFormat="1" ht="30" customHeight="1">
      <c r="C57" s="62"/>
      <c r="D57" s="63"/>
      <c r="E57" s="69" t="s">
        <v>53</v>
      </c>
      <c r="F57" s="65">
        <v>11430</v>
      </c>
      <c r="G57" s="65">
        <v>91991</v>
      </c>
      <c r="H57" s="66">
        <v>103421</v>
      </c>
      <c r="I57" s="67">
        <v>0</v>
      </c>
      <c r="J57" s="65">
        <v>725861</v>
      </c>
      <c r="K57" s="65">
        <v>1065389</v>
      </c>
      <c r="L57" s="65">
        <v>1986191</v>
      </c>
      <c r="M57" s="65">
        <v>2275284</v>
      </c>
      <c r="N57" s="65">
        <v>1229266</v>
      </c>
      <c r="O57" s="130">
        <v>7281991</v>
      </c>
      <c r="P57" s="68">
        <v>7385412</v>
      </c>
    </row>
    <row r="58" spans="3:16" s="61" customFormat="1" ht="30" customHeight="1">
      <c r="C58" s="62"/>
      <c r="D58" s="63"/>
      <c r="E58" s="72" t="s">
        <v>54</v>
      </c>
      <c r="F58" s="65">
        <v>2548</v>
      </c>
      <c r="G58" s="65">
        <v>6557</v>
      </c>
      <c r="H58" s="66">
        <v>9105</v>
      </c>
      <c r="I58" s="67">
        <v>0</v>
      </c>
      <c r="J58" s="65">
        <v>210154</v>
      </c>
      <c r="K58" s="65">
        <v>134858</v>
      </c>
      <c r="L58" s="65">
        <v>126044</v>
      </c>
      <c r="M58" s="65">
        <v>64932</v>
      </c>
      <c r="N58" s="65">
        <v>32173</v>
      </c>
      <c r="O58" s="130">
        <v>568161</v>
      </c>
      <c r="P58" s="68">
        <v>577266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v>0</v>
      </c>
      <c r="I59" s="67">
        <v>0</v>
      </c>
      <c r="J59" s="65">
        <v>0</v>
      </c>
      <c r="K59" s="65">
        <v>0</v>
      </c>
      <c r="L59" s="65">
        <v>0</v>
      </c>
      <c r="M59" s="65">
        <v>1914</v>
      </c>
      <c r="N59" s="65">
        <v>0</v>
      </c>
      <c r="O59" s="130">
        <v>1914</v>
      </c>
      <c r="P59" s="68">
        <v>1914</v>
      </c>
    </row>
    <row r="60" spans="3:16" s="61" customFormat="1" ht="30" customHeight="1">
      <c r="C60" s="62"/>
      <c r="D60" s="70" t="s">
        <v>56</v>
      </c>
      <c r="E60" s="71"/>
      <c r="F60" s="65">
        <v>278632</v>
      </c>
      <c r="G60" s="65">
        <v>543158</v>
      </c>
      <c r="H60" s="66">
        <v>821790</v>
      </c>
      <c r="I60" s="67">
        <v>0</v>
      </c>
      <c r="J60" s="65">
        <v>929370</v>
      </c>
      <c r="K60" s="65">
        <v>1521956</v>
      </c>
      <c r="L60" s="65">
        <v>1271234</v>
      </c>
      <c r="M60" s="65">
        <v>1003515</v>
      </c>
      <c r="N60" s="65">
        <v>594054</v>
      </c>
      <c r="O60" s="130">
        <v>5320129</v>
      </c>
      <c r="P60" s="68">
        <v>6141919</v>
      </c>
    </row>
    <row r="61" spans="3:16" s="61" customFormat="1" ht="30" customHeight="1">
      <c r="C61" s="62"/>
      <c r="D61" s="63"/>
      <c r="E61" s="72" t="s">
        <v>57</v>
      </c>
      <c r="F61" s="65">
        <v>278632</v>
      </c>
      <c r="G61" s="65">
        <v>543158</v>
      </c>
      <c r="H61" s="66">
        <v>821790</v>
      </c>
      <c r="I61" s="67">
        <v>0</v>
      </c>
      <c r="J61" s="65">
        <v>929370</v>
      </c>
      <c r="K61" s="65">
        <v>1521956</v>
      </c>
      <c r="L61" s="65">
        <v>1271234</v>
      </c>
      <c r="M61" s="65">
        <v>1003515</v>
      </c>
      <c r="N61" s="65">
        <v>594054</v>
      </c>
      <c r="O61" s="130">
        <v>5320129</v>
      </c>
      <c r="P61" s="68">
        <v>6141919</v>
      </c>
    </row>
    <row r="62" spans="3:16" s="61" customFormat="1" ht="30" customHeight="1" hidden="1">
      <c r="C62" s="62"/>
      <c r="D62" s="63"/>
      <c r="E62" s="72" t="s">
        <v>58</v>
      </c>
      <c r="F62" s="65">
        <v>0</v>
      </c>
      <c r="G62" s="65">
        <v>0</v>
      </c>
      <c r="H62" s="66"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30">
        <v>0</v>
      </c>
      <c r="P62" s="68">
        <v>0</v>
      </c>
    </row>
    <row r="63" spans="3:16" s="61" customFormat="1" ht="30" customHeight="1" hidden="1">
      <c r="C63" s="62"/>
      <c r="D63" s="63"/>
      <c r="E63" s="72" t="s">
        <v>59</v>
      </c>
      <c r="F63" s="65">
        <v>0</v>
      </c>
      <c r="G63" s="65">
        <v>0</v>
      </c>
      <c r="H63" s="66">
        <v>0</v>
      </c>
      <c r="I63" s="67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130">
        <v>0</v>
      </c>
      <c r="P63" s="68">
        <v>0</v>
      </c>
    </row>
    <row r="64" spans="3:16" s="61" customFormat="1" ht="30" customHeight="1">
      <c r="C64" s="62"/>
      <c r="D64" s="74" t="s">
        <v>60</v>
      </c>
      <c r="E64" s="75"/>
      <c r="F64" s="65">
        <v>144868</v>
      </c>
      <c r="G64" s="65">
        <v>163875</v>
      </c>
      <c r="H64" s="66">
        <v>308743</v>
      </c>
      <c r="I64" s="67">
        <v>0</v>
      </c>
      <c r="J64" s="65">
        <v>1302822</v>
      </c>
      <c r="K64" s="65">
        <v>1241372</v>
      </c>
      <c r="L64" s="65">
        <v>1239922</v>
      </c>
      <c r="M64" s="65">
        <v>1422443</v>
      </c>
      <c r="N64" s="65">
        <v>696038</v>
      </c>
      <c r="O64" s="130">
        <v>5902597</v>
      </c>
      <c r="P64" s="68">
        <v>6211340</v>
      </c>
    </row>
    <row r="65" spans="3:16" s="61" customFormat="1" ht="30" customHeight="1" thickBot="1">
      <c r="C65" s="76"/>
      <c r="D65" s="77" t="s">
        <v>61</v>
      </c>
      <c r="E65" s="78"/>
      <c r="F65" s="79">
        <v>858650</v>
      </c>
      <c r="G65" s="79">
        <v>883340</v>
      </c>
      <c r="H65" s="80">
        <v>1741990</v>
      </c>
      <c r="I65" s="81">
        <v>0</v>
      </c>
      <c r="J65" s="79">
        <v>3509309</v>
      </c>
      <c r="K65" s="79">
        <v>2135316</v>
      </c>
      <c r="L65" s="79">
        <v>1519090</v>
      </c>
      <c r="M65" s="79">
        <v>1052480</v>
      </c>
      <c r="N65" s="79">
        <v>467722</v>
      </c>
      <c r="O65" s="131">
        <v>8683917</v>
      </c>
      <c r="P65" s="82">
        <v>10425907</v>
      </c>
    </row>
    <row r="66" spans="3:16" s="61" customFormat="1" ht="30" customHeight="1">
      <c r="C66" s="59" t="s">
        <v>62</v>
      </c>
      <c r="D66" s="83"/>
      <c r="E66" s="84"/>
      <c r="F66" s="60">
        <v>66768</v>
      </c>
      <c r="G66" s="60">
        <v>155859</v>
      </c>
      <c r="H66" s="85">
        <v>222627</v>
      </c>
      <c r="I66" s="86">
        <v>0</v>
      </c>
      <c r="J66" s="60">
        <v>8523400</v>
      </c>
      <c r="K66" s="60">
        <v>8709144</v>
      </c>
      <c r="L66" s="60">
        <v>10802947</v>
      </c>
      <c r="M66" s="60">
        <v>10767724</v>
      </c>
      <c r="N66" s="60">
        <v>8081602</v>
      </c>
      <c r="O66" s="129">
        <v>46884817</v>
      </c>
      <c r="P66" s="87">
        <v>47107444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v>0</v>
      </c>
      <c r="I67" s="91">
        <v>0</v>
      </c>
      <c r="J67" s="89">
        <v>656713</v>
      </c>
      <c r="K67" s="89">
        <v>1160558</v>
      </c>
      <c r="L67" s="89">
        <v>1366819</v>
      </c>
      <c r="M67" s="89">
        <v>1040348</v>
      </c>
      <c r="N67" s="89">
        <v>376002</v>
      </c>
      <c r="O67" s="132">
        <v>4600440</v>
      </c>
      <c r="P67" s="92">
        <v>4600440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5">
        <v>0</v>
      </c>
      <c r="I68" s="91">
        <v>0</v>
      </c>
      <c r="J68" s="65">
        <v>46683</v>
      </c>
      <c r="K68" s="65">
        <v>66043</v>
      </c>
      <c r="L68" s="65">
        <v>50637</v>
      </c>
      <c r="M68" s="65">
        <v>41839</v>
      </c>
      <c r="N68" s="65">
        <v>24189</v>
      </c>
      <c r="O68" s="130">
        <v>229391</v>
      </c>
      <c r="P68" s="68">
        <v>229391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5">
        <v>0</v>
      </c>
      <c r="I69" s="91">
        <v>0</v>
      </c>
      <c r="J69" s="65">
        <v>4175738</v>
      </c>
      <c r="K69" s="65">
        <v>3355651</v>
      </c>
      <c r="L69" s="65">
        <v>2536914</v>
      </c>
      <c r="M69" s="65">
        <v>1753935</v>
      </c>
      <c r="N69" s="65">
        <v>909829</v>
      </c>
      <c r="O69" s="130">
        <v>12732067</v>
      </c>
      <c r="P69" s="68">
        <v>12732067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7117</v>
      </c>
      <c r="H70" s="65">
        <v>7117</v>
      </c>
      <c r="I70" s="67">
        <v>0</v>
      </c>
      <c r="J70" s="65">
        <v>511150</v>
      </c>
      <c r="K70" s="65">
        <v>368113</v>
      </c>
      <c r="L70" s="65">
        <v>832032</v>
      </c>
      <c r="M70" s="65">
        <v>587558</v>
      </c>
      <c r="N70" s="65">
        <v>531768</v>
      </c>
      <c r="O70" s="130">
        <v>2830621</v>
      </c>
      <c r="P70" s="68">
        <v>2837738</v>
      </c>
    </row>
    <row r="71" spans="3:16" s="61" customFormat="1" ht="30" customHeight="1">
      <c r="C71" s="62"/>
      <c r="D71" s="74" t="s">
        <v>66</v>
      </c>
      <c r="E71" s="75"/>
      <c r="F71" s="65">
        <v>66768</v>
      </c>
      <c r="G71" s="65">
        <v>124650</v>
      </c>
      <c r="H71" s="65">
        <v>191418</v>
      </c>
      <c r="I71" s="67">
        <v>0</v>
      </c>
      <c r="J71" s="65">
        <v>1362358</v>
      </c>
      <c r="K71" s="65">
        <v>1342870</v>
      </c>
      <c r="L71" s="65">
        <v>1354240</v>
      </c>
      <c r="M71" s="65">
        <v>506345</v>
      </c>
      <c r="N71" s="65">
        <v>542817</v>
      </c>
      <c r="O71" s="130">
        <v>5108630</v>
      </c>
      <c r="P71" s="68">
        <v>5300048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24092</v>
      </c>
      <c r="H72" s="65">
        <v>24092</v>
      </c>
      <c r="I72" s="91">
        <v>0</v>
      </c>
      <c r="J72" s="65">
        <v>1683042</v>
      </c>
      <c r="K72" s="65">
        <v>2204630</v>
      </c>
      <c r="L72" s="65">
        <v>2909085</v>
      </c>
      <c r="M72" s="65">
        <v>1954856</v>
      </c>
      <c r="N72" s="65">
        <v>977697</v>
      </c>
      <c r="O72" s="130">
        <v>9729310</v>
      </c>
      <c r="P72" s="68">
        <v>9753402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5">
        <v>0</v>
      </c>
      <c r="I73" s="91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v>0</v>
      </c>
      <c r="P73" s="68">
        <v>0</v>
      </c>
    </row>
    <row r="74" spans="3:16" s="61" customFormat="1" ht="30" customHeight="1">
      <c r="C74" s="62"/>
      <c r="D74" s="193" t="s">
        <v>69</v>
      </c>
      <c r="E74" s="194"/>
      <c r="F74" s="65">
        <v>0</v>
      </c>
      <c r="G74" s="65">
        <v>0</v>
      </c>
      <c r="H74" s="66">
        <v>0</v>
      </c>
      <c r="I74" s="91">
        <v>0</v>
      </c>
      <c r="J74" s="65">
        <v>87716</v>
      </c>
      <c r="K74" s="65">
        <v>211279</v>
      </c>
      <c r="L74" s="65">
        <v>1753220</v>
      </c>
      <c r="M74" s="65">
        <v>4882843</v>
      </c>
      <c r="N74" s="65">
        <v>4719300</v>
      </c>
      <c r="O74" s="130">
        <v>11654358</v>
      </c>
      <c r="P74" s="68">
        <v>11654358</v>
      </c>
    </row>
    <row r="75" spans="3:16" s="61" customFormat="1" ht="30" customHeight="1" thickBot="1">
      <c r="C75" s="76"/>
      <c r="D75" s="195" t="s">
        <v>70</v>
      </c>
      <c r="E75" s="196"/>
      <c r="F75" s="93">
        <v>0</v>
      </c>
      <c r="G75" s="93">
        <v>0</v>
      </c>
      <c r="H75" s="94">
        <v>0</v>
      </c>
      <c r="I75" s="95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v>0</v>
      </c>
      <c r="P75" s="96">
        <v>0</v>
      </c>
    </row>
    <row r="76" spans="3:16" s="61" customFormat="1" ht="30" customHeight="1">
      <c r="C76" s="59" t="s">
        <v>71</v>
      </c>
      <c r="D76" s="83"/>
      <c r="E76" s="84"/>
      <c r="F76" s="60">
        <v>0</v>
      </c>
      <c r="G76" s="60">
        <v>0</v>
      </c>
      <c r="H76" s="85">
        <v>0</v>
      </c>
      <c r="I76" s="97">
        <v>0</v>
      </c>
      <c r="J76" s="60">
        <v>4099172</v>
      </c>
      <c r="K76" s="60">
        <v>5596526</v>
      </c>
      <c r="L76" s="60">
        <v>11617552</v>
      </c>
      <c r="M76" s="60">
        <v>24253368</v>
      </c>
      <c r="N76" s="60">
        <v>20395266</v>
      </c>
      <c r="O76" s="129">
        <v>65961884</v>
      </c>
      <c r="P76" s="87">
        <v>65961884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v>0</v>
      </c>
      <c r="I77" s="91">
        <v>0</v>
      </c>
      <c r="J77" s="65">
        <v>242278</v>
      </c>
      <c r="K77" s="65">
        <v>622046</v>
      </c>
      <c r="L77" s="65">
        <v>4834970</v>
      </c>
      <c r="M77" s="65">
        <v>12765625</v>
      </c>
      <c r="N77" s="65">
        <v>11997728</v>
      </c>
      <c r="O77" s="130">
        <v>30462647</v>
      </c>
      <c r="P77" s="68">
        <v>30462647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v>0</v>
      </c>
      <c r="I78" s="91">
        <v>0</v>
      </c>
      <c r="J78" s="65">
        <v>3732078</v>
      </c>
      <c r="K78" s="65">
        <v>4621892</v>
      </c>
      <c r="L78" s="65">
        <v>5090600</v>
      </c>
      <c r="M78" s="65">
        <v>5865989</v>
      </c>
      <c r="N78" s="65">
        <v>3140226</v>
      </c>
      <c r="O78" s="130">
        <v>22450785</v>
      </c>
      <c r="P78" s="68">
        <v>22450785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v>0</v>
      </c>
      <c r="I79" s="98">
        <v>0</v>
      </c>
      <c r="J79" s="79">
        <v>124816</v>
      </c>
      <c r="K79" s="79">
        <v>352588</v>
      </c>
      <c r="L79" s="79">
        <v>1691982</v>
      </c>
      <c r="M79" s="79">
        <v>5621754</v>
      </c>
      <c r="N79" s="79">
        <v>5257312</v>
      </c>
      <c r="O79" s="131">
        <v>13048452</v>
      </c>
      <c r="P79" s="82">
        <v>13048452</v>
      </c>
    </row>
    <row r="80" spans="3:16" s="61" customFormat="1" ht="30" customHeight="1" thickBot="1">
      <c r="C80" s="197" t="s">
        <v>75</v>
      </c>
      <c r="D80" s="198"/>
      <c r="E80" s="198"/>
      <c r="F80" s="99">
        <v>5109412</v>
      </c>
      <c r="G80" s="99">
        <v>8976912</v>
      </c>
      <c r="H80" s="101">
        <v>14086324</v>
      </c>
      <c r="I80" s="102">
        <v>0</v>
      </c>
      <c r="J80" s="99">
        <v>35699774</v>
      </c>
      <c r="K80" s="99">
        <v>33916410</v>
      </c>
      <c r="L80" s="99">
        <v>38273172</v>
      </c>
      <c r="M80" s="99">
        <v>49851368</v>
      </c>
      <c r="N80" s="99">
        <v>36463054</v>
      </c>
      <c r="O80" s="134">
        <v>194203778</v>
      </c>
      <c r="P80" s="103">
        <v>208290102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1" t="s">
        <v>26</v>
      </c>
      <c r="H1" s="181"/>
      <c r="I1" s="181"/>
      <c r="J1" s="181"/>
      <c r="K1" s="181"/>
      <c r="L1" s="181"/>
      <c r="M1" s="181"/>
      <c r="N1" s="37"/>
      <c r="O1" s="4"/>
    </row>
    <row r="2" spans="5:16" ht="30" customHeight="1">
      <c r="E2" s="5"/>
      <c r="G2" s="170" t="s">
        <v>89</v>
      </c>
      <c r="H2" s="170"/>
      <c r="I2" s="170"/>
      <c r="J2" s="170"/>
      <c r="K2" s="170"/>
      <c r="L2" s="170"/>
      <c r="M2" s="170"/>
      <c r="N2" s="38"/>
      <c r="O2" s="182">
        <v>41086</v>
      </c>
      <c r="P2" s="182"/>
    </row>
    <row r="3" spans="5:17" ht="27.75" customHeight="1">
      <c r="E3" s="39"/>
      <c r="F3" s="40"/>
      <c r="N3" s="41"/>
      <c r="O3" s="182"/>
      <c r="P3" s="182"/>
      <c r="Q3" s="6"/>
    </row>
    <row r="4" spans="3:17" ht="27.75" customHeight="1">
      <c r="C4" s="7"/>
      <c r="N4" s="39"/>
      <c r="O4" s="182" t="s">
        <v>36</v>
      </c>
      <c r="P4" s="182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83" t="s">
        <v>37</v>
      </c>
      <c r="D7" s="184"/>
      <c r="E7" s="184"/>
      <c r="F7" s="187" t="s">
        <v>38</v>
      </c>
      <c r="G7" s="188"/>
      <c r="H7" s="188"/>
      <c r="I7" s="189" t="s">
        <v>39</v>
      </c>
      <c r="J7" s="189"/>
      <c r="K7" s="189"/>
      <c r="L7" s="189"/>
      <c r="M7" s="189"/>
      <c r="N7" s="189"/>
      <c r="O7" s="190"/>
      <c r="P7" s="191" t="s">
        <v>6</v>
      </c>
      <c r="Q7" s="17"/>
    </row>
    <row r="8" spans="3:17" ht="42" customHeight="1" thickBot="1">
      <c r="C8" s="185"/>
      <c r="D8" s="186"/>
      <c r="E8" s="186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2"/>
      <c r="Q8" s="17"/>
    </row>
    <row r="9" spans="3:17" ht="30" customHeight="1" thickBot="1">
      <c r="C9" s="49" t="s">
        <v>77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54854484</v>
      </c>
      <c r="G10" s="60">
        <f>SUM(G11,G17,G20,G24,G28,G29)</f>
        <v>92545846</v>
      </c>
      <c r="H10" s="85">
        <f>SUM(F10:G10)</f>
        <v>147400330</v>
      </c>
      <c r="I10" s="135">
        <f aca="true" t="shared" si="0" ref="I10:N10">SUM(I11,I17,I20,I24,I28,I29)</f>
        <v>0</v>
      </c>
      <c r="J10" s="60">
        <f t="shared" si="0"/>
        <v>235821046</v>
      </c>
      <c r="K10" s="60">
        <f t="shared" si="0"/>
        <v>198948381</v>
      </c>
      <c r="L10" s="60">
        <f t="shared" si="0"/>
        <v>159728698</v>
      </c>
      <c r="M10" s="60">
        <f t="shared" si="0"/>
        <v>149509250</v>
      </c>
      <c r="N10" s="60">
        <f t="shared" si="0"/>
        <v>80129850</v>
      </c>
      <c r="O10" s="129">
        <f>SUM(I10:N10)</f>
        <v>824137225</v>
      </c>
      <c r="P10" s="87">
        <f>SUM(O10,H10)</f>
        <v>971537555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12717563</v>
      </c>
      <c r="G11" s="65">
        <v>22533455</v>
      </c>
      <c r="H11" s="66">
        <v>35251018</v>
      </c>
      <c r="I11" s="136">
        <v>0</v>
      </c>
      <c r="J11" s="65">
        <v>43971186</v>
      </c>
      <c r="K11" s="65">
        <v>39216837</v>
      </c>
      <c r="L11" s="65">
        <v>30780045</v>
      </c>
      <c r="M11" s="65">
        <v>30258442</v>
      </c>
      <c r="N11" s="65">
        <v>26359686</v>
      </c>
      <c r="O11" s="130">
        <v>170586196</v>
      </c>
      <c r="P11" s="68">
        <v>205837214</v>
      </c>
    </row>
    <row r="12" spans="3:16" s="61" customFormat="1" ht="30" customHeight="1">
      <c r="C12" s="62"/>
      <c r="D12" s="63"/>
      <c r="E12" s="69" t="s">
        <v>44</v>
      </c>
      <c r="F12" s="65">
        <v>10712303</v>
      </c>
      <c r="G12" s="65">
        <v>17414575</v>
      </c>
      <c r="H12" s="66">
        <v>28126878</v>
      </c>
      <c r="I12" s="136">
        <v>0</v>
      </c>
      <c r="J12" s="65">
        <v>30130605</v>
      </c>
      <c r="K12" s="65">
        <v>26427298</v>
      </c>
      <c r="L12" s="65">
        <v>19898276</v>
      </c>
      <c r="M12" s="65">
        <v>20147960</v>
      </c>
      <c r="N12" s="65">
        <v>17734585</v>
      </c>
      <c r="O12" s="130">
        <v>114338724</v>
      </c>
      <c r="P12" s="68">
        <v>142465602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v>0</v>
      </c>
      <c r="I13" s="136">
        <v>0</v>
      </c>
      <c r="J13" s="65">
        <v>52111</v>
      </c>
      <c r="K13" s="65">
        <v>256539</v>
      </c>
      <c r="L13" s="65">
        <v>899093</v>
      </c>
      <c r="M13" s="65">
        <v>1639326</v>
      </c>
      <c r="N13" s="65">
        <v>2219246</v>
      </c>
      <c r="O13" s="130">
        <v>5066315</v>
      </c>
      <c r="P13" s="68">
        <v>5066315</v>
      </c>
    </row>
    <row r="14" spans="3:16" s="61" customFormat="1" ht="30" customHeight="1">
      <c r="C14" s="62"/>
      <c r="D14" s="63"/>
      <c r="E14" s="69" t="s">
        <v>46</v>
      </c>
      <c r="F14" s="65">
        <v>707890</v>
      </c>
      <c r="G14" s="65">
        <v>1650690</v>
      </c>
      <c r="H14" s="66">
        <v>2358580</v>
      </c>
      <c r="I14" s="136">
        <v>0</v>
      </c>
      <c r="J14" s="65">
        <v>5912040</v>
      </c>
      <c r="K14" s="65">
        <v>4897810</v>
      </c>
      <c r="L14" s="65">
        <v>4357826</v>
      </c>
      <c r="M14" s="65">
        <v>4571956</v>
      </c>
      <c r="N14" s="65">
        <v>3665745</v>
      </c>
      <c r="O14" s="130">
        <v>23405377</v>
      </c>
      <c r="P14" s="68">
        <v>25763957</v>
      </c>
    </row>
    <row r="15" spans="3:16" s="61" customFormat="1" ht="30" customHeight="1">
      <c r="C15" s="62"/>
      <c r="D15" s="63"/>
      <c r="E15" s="69" t="s">
        <v>47</v>
      </c>
      <c r="F15" s="65">
        <v>932860</v>
      </c>
      <c r="G15" s="65">
        <v>3060720</v>
      </c>
      <c r="H15" s="66">
        <v>3993580</v>
      </c>
      <c r="I15" s="136">
        <v>0</v>
      </c>
      <c r="J15" s="65">
        <v>5820200</v>
      </c>
      <c r="K15" s="65">
        <v>5221170</v>
      </c>
      <c r="L15" s="65">
        <v>3741530</v>
      </c>
      <c r="M15" s="65">
        <v>2380170</v>
      </c>
      <c r="N15" s="65">
        <v>1833070</v>
      </c>
      <c r="O15" s="130">
        <v>18996140</v>
      </c>
      <c r="P15" s="68">
        <v>22989720</v>
      </c>
    </row>
    <row r="16" spans="3:16" s="61" customFormat="1" ht="30" customHeight="1">
      <c r="C16" s="62"/>
      <c r="D16" s="63"/>
      <c r="E16" s="69" t="s">
        <v>48</v>
      </c>
      <c r="F16" s="65">
        <v>364510</v>
      </c>
      <c r="G16" s="65">
        <v>407470</v>
      </c>
      <c r="H16" s="66">
        <v>771980</v>
      </c>
      <c r="I16" s="136">
        <v>0</v>
      </c>
      <c r="J16" s="65">
        <v>2056230</v>
      </c>
      <c r="K16" s="65">
        <v>2414020</v>
      </c>
      <c r="L16" s="65">
        <v>1883320</v>
      </c>
      <c r="M16" s="65">
        <v>1519030</v>
      </c>
      <c r="N16" s="65">
        <v>907040</v>
      </c>
      <c r="O16" s="130">
        <v>8779640</v>
      </c>
      <c r="P16" s="68">
        <v>9551620</v>
      </c>
    </row>
    <row r="17" spans="3:16" s="61" customFormat="1" ht="30" customHeight="1">
      <c r="C17" s="62"/>
      <c r="D17" s="70" t="s">
        <v>49</v>
      </c>
      <c r="E17" s="71"/>
      <c r="F17" s="65">
        <v>24752816</v>
      </c>
      <c r="G17" s="65">
        <v>48791842</v>
      </c>
      <c r="H17" s="66">
        <v>73544658</v>
      </c>
      <c r="I17" s="136">
        <v>0</v>
      </c>
      <c r="J17" s="65">
        <v>120073102</v>
      </c>
      <c r="K17" s="65">
        <v>95955224</v>
      </c>
      <c r="L17" s="65">
        <v>66407006</v>
      </c>
      <c r="M17" s="65">
        <v>59857108</v>
      </c>
      <c r="N17" s="65">
        <v>23383533</v>
      </c>
      <c r="O17" s="130">
        <v>365675973</v>
      </c>
      <c r="P17" s="68">
        <v>439220631</v>
      </c>
    </row>
    <row r="18" spans="3:16" s="61" customFormat="1" ht="30" customHeight="1">
      <c r="C18" s="62"/>
      <c r="D18" s="63"/>
      <c r="E18" s="69" t="s">
        <v>50</v>
      </c>
      <c r="F18" s="65">
        <v>19641503</v>
      </c>
      <c r="G18" s="65">
        <v>36327922</v>
      </c>
      <c r="H18" s="66">
        <v>55969425</v>
      </c>
      <c r="I18" s="136">
        <v>0</v>
      </c>
      <c r="J18" s="65">
        <v>85513429</v>
      </c>
      <c r="K18" s="65">
        <v>73160400</v>
      </c>
      <c r="L18" s="65">
        <v>52284966</v>
      </c>
      <c r="M18" s="65">
        <v>51227188</v>
      </c>
      <c r="N18" s="65">
        <v>20323223</v>
      </c>
      <c r="O18" s="130">
        <v>282509206</v>
      </c>
      <c r="P18" s="68">
        <v>338478631</v>
      </c>
    </row>
    <row r="19" spans="3:16" s="61" customFormat="1" ht="30" customHeight="1">
      <c r="C19" s="62"/>
      <c r="D19" s="63"/>
      <c r="E19" s="69" t="s">
        <v>51</v>
      </c>
      <c r="F19" s="65">
        <v>5111313</v>
      </c>
      <c r="G19" s="65">
        <v>12463920</v>
      </c>
      <c r="H19" s="66">
        <v>17575233</v>
      </c>
      <c r="I19" s="136">
        <v>0</v>
      </c>
      <c r="J19" s="65">
        <v>34559673</v>
      </c>
      <c r="K19" s="65">
        <v>22794824</v>
      </c>
      <c r="L19" s="65">
        <v>14122040</v>
      </c>
      <c r="M19" s="65">
        <v>8629920</v>
      </c>
      <c r="N19" s="65">
        <v>3060310</v>
      </c>
      <c r="O19" s="130">
        <v>83166767</v>
      </c>
      <c r="P19" s="68">
        <v>100742000</v>
      </c>
    </row>
    <row r="20" spans="3:16" s="61" customFormat="1" ht="30" customHeight="1">
      <c r="C20" s="62"/>
      <c r="D20" s="70" t="s">
        <v>52</v>
      </c>
      <c r="E20" s="71"/>
      <c r="F20" s="65">
        <v>140331</v>
      </c>
      <c r="G20" s="65">
        <v>985480</v>
      </c>
      <c r="H20" s="66">
        <v>1125811</v>
      </c>
      <c r="I20" s="136">
        <v>0</v>
      </c>
      <c r="J20" s="65">
        <v>9360150</v>
      </c>
      <c r="K20" s="65">
        <v>12003947</v>
      </c>
      <c r="L20" s="65">
        <v>21126110</v>
      </c>
      <c r="M20" s="65">
        <v>23428226</v>
      </c>
      <c r="N20" s="65">
        <v>12618502</v>
      </c>
      <c r="O20" s="130">
        <v>78536935</v>
      </c>
      <c r="P20" s="68">
        <v>79662746</v>
      </c>
    </row>
    <row r="21" spans="3:16" s="61" customFormat="1" ht="30" customHeight="1">
      <c r="C21" s="62"/>
      <c r="D21" s="63"/>
      <c r="E21" s="69" t="s">
        <v>53</v>
      </c>
      <c r="F21" s="65">
        <v>114851</v>
      </c>
      <c r="G21" s="65">
        <v>919910</v>
      </c>
      <c r="H21" s="66">
        <v>1034761</v>
      </c>
      <c r="I21" s="136">
        <v>0</v>
      </c>
      <c r="J21" s="65">
        <v>7258610</v>
      </c>
      <c r="K21" s="65">
        <v>10655367</v>
      </c>
      <c r="L21" s="65">
        <v>19865670</v>
      </c>
      <c r="M21" s="65">
        <v>22759766</v>
      </c>
      <c r="N21" s="65">
        <v>12296772</v>
      </c>
      <c r="O21" s="130">
        <v>72836185</v>
      </c>
      <c r="P21" s="68">
        <v>73870946</v>
      </c>
    </row>
    <row r="22" spans="3:16" s="61" customFormat="1" ht="30" customHeight="1">
      <c r="C22" s="62"/>
      <c r="D22" s="63"/>
      <c r="E22" s="72" t="s">
        <v>54</v>
      </c>
      <c r="F22" s="65">
        <v>25480</v>
      </c>
      <c r="G22" s="65">
        <v>65570</v>
      </c>
      <c r="H22" s="66">
        <v>91050</v>
      </c>
      <c r="I22" s="136">
        <v>0</v>
      </c>
      <c r="J22" s="65">
        <v>2101540</v>
      </c>
      <c r="K22" s="65">
        <v>1348580</v>
      </c>
      <c r="L22" s="65">
        <v>1260440</v>
      </c>
      <c r="M22" s="65">
        <v>649320</v>
      </c>
      <c r="N22" s="65">
        <v>321730</v>
      </c>
      <c r="O22" s="130">
        <v>5681610</v>
      </c>
      <c r="P22" s="68">
        <v>5772660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v>0</v>
      </c>
      <c r="I23" s="136">
        <v>0</v>
      </c>
      <c r="J23" s="65">
        <v>0</v>
      </c>
      <c r="K23" s="65">
        <v>0</v>
      </c>
      <c r="L23" s="65">
        <v>0</v>
      </c>
      <c r="M23" s="65">
        <v>19140</v>
      </c>
      <c r="N23" s="65">
        <v>0</v>
      </c>
      <c r="O23" s="130">
        <v>19140</v>
      </c>
      <c r="P23" s="68">
        <v>19140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7197603</v>
      </c>
      <c r="G24" s="65">
        <f>SUM(G25:G27)</f>
        <v>9756949</v>
      </c>
      <c r="H24" s="66">
        <f>SUM(F24:G24)</f>
        <v>16954552</v>
      </c>
      <c r="I24" s="136">
        <f aca="true" t="shared" si="1" ref="I24:N24">SUM(I25:I27)</f>
        <v>0</v>
      </c>
      <c r="J24" s="65">
        <f t="shared" si="1"/>
        <v>14244312</v>
      </c>
      <c r="K24" s="65">
        <f t="shared" si="1"/>
        <v>17959878</v>
      </c>
      <c r="L24" s="65">
        <f t="shared" si="1"/>
        <v>13784072</v>
      </c>
      <c r="M24" s="65">
        <f t="shared" si="1"/>
        <v>11170362</v>
      </c>
      <c r="N24" s="65">
        <f t="shared" si="1"/>
        <v>6083440</v>
      </c>
      <c r="O24" s="130">
        <f>SUM(I24:N24)</f>
        <v>63242064</v>
      </c>
      <c r="P24" s="68">
        <f>SUM(O24,H24)</f>
        <v>80196616</v>
      </c>
    </row>
    <row r="25" spans="3:16" s="61" customFormat="1" ht="30" customHeight="1">
      <c r="C25" s="62"/>
      <c r="D25" s="63"/>
      <c r="E25" s="72" t="s">
        <v>57</v>
      </c>
      <c r="F25" s="65">
        <v>2786320</v>
      </c>
      <c r="G25" s="65">
        <v>5431580</v>
      </c>
      <c r="H25" s="66">
        <v>8217900</v>
      </c>
      <c r="I25" s="136">
        <v>0</v>
      </c>
      <c r="J25" s="65">
        <v>9293700</v>
      </c>
      <c r="K25" s="65">
        <v>15219560</v>
      </c>
      <c r="L25" s="65">
        <v>12712340</v>
      </c>
      <c r="M25" s="65">
        <v>10035150</v>
      </c>
      <c r="N25" s="65">
        <v>5940540</v>
      </c>
      <c r="O25" s="130">
        <v>53201290</v>
      </c>
      <c r="P25" s="68">
        <v>61419190</v>
      </c>
    </row>
    <row r="26" spans="3:16" s="61" customFormat="1" ht="30" customHeight="1">
      <c r="C26" s="62"/>
      <c r="D26" s="63"/>
      <c r="E26" s="72" t="s">
        <v>58</v>
      </c>
      <c r="F26" s="65">
        <v>767882</v>
      </c>
      <c r="G26" s="65">
        <v>787956</v>
      </c>
      <c r="H26" s="66">
        <f>SUM(F26:G26)</f>
        <v>1555838</v>
      </c>
      <c r="I26" s="136">
        <v>0</v>
      </c>
      <c r="J26" s="65">
        <v>1163138</v>
      </c>
      <c r="K26" s="65">
        <v>785032</v>
      </c>
      <c r="L26" s="65">
        <v>480552</v>
      </c>
      <c r="M26" s="65">
        <v>201332</v>
      </c>
      <c r="N26" s="65">
        <v>76100</v>
      </c>
      <c r="O26" s="130">
        <f>SUM(I26:N26)</f>
        <v>2706154</v>
      </c>
      <c r="P26" s="68">
        <f>SUM(O26,H26)</f>
        <v>4261992</v>
      </c>
    </row>
    <row r="27" spans="3:16" s="61" customFormat="1" ht="30" customHeight="1">
      <c r="C27" s="62"/>
      <c r="D27" s="63"/>
      <c r="E27" s="72" t="s">
        <v>59</v>
      </c>
      <c r="F27" s="65">
        <v>3643401</v>
      </c>
      <c r="G27" s="65">
        <v>3537413</v>
      </c>
      <c r="H27" s="66">
        <f>SUM(F27:G27)</f>
        <v>7180814</v>
      </c>
      <c r="I27" s="136">
        <v>0</v>
      </c>
      <c r="J27" s="65">
        <v>3787474</v>
      </c>
      <c r="K27" s="65">
        <v>1955286</v>
      </c>
      <c r="L27" s="65">
        <v>591180</v>
      </c>
      <c r="M27" s="65">
        <v>933880</v>
      </c>
      <c r="N27" s="65">
        <v>66800</v>
      </c>
      <c r="O27" s="130">
        <f>SUM(I27:N27)</f>
        <v>7334620</v>
      </c>
      <c r="P27" s="68">
        <f>SUM(O27,H27)</f>
        <v>14515434</v>
      </c>
    </row>
    <row r="28" spans="3:16" s="61" customFormat="1" ht="30" customHeight="1">
      <c r="C28" s="62"/>
      <c r="D28" s="74" t="s">
        <v>60</v>
      </c>
      <c r="E28" s="75"/>
      <c r="F28" s="65">
        <v>1458095</v>
      </c>
      <c r="G28" s="65">
        <v>1644419</v>
      </c>
      <c r="H28" s="66">
        <v>3102514</v>
      </c>
      <c r="I28" s="136">
        <v>0</v>
      </c>
      <c r="J28" s="65">
        <v>13069092</v>
      </c>
      <c r="K28" s="65">
        <v>12450718</v>
      </c>
      <c r="L28" s="65">
        <v>12431270</v>
      </c>
      <c r="M28" s="65">
        <v>14266056</v>
      </c>
      <c r="N28" s="65">
        <v>7002525</v>
      </c>
      <c r="O28" s="130">
        <v>59219661</v>
      </c>
      <c r="P28" s="68">
        <v>62322175</v>
      </c>
    </row>
    <row r="29" spans="3:16" s="61" customFormat="1" ht="30" customHeight="1" thickBot="1">
      <c r="C29" s="76"/>
      <c r="D29" s="77" t="s">
        <v>61</v>
      </c>
      <c r="E29" s="78"/>
      <c r="F29" s="79">
        <v>8588076</v>
      </c>
      <c r="G29" s="79">
        <v>8833701</v>
      </c>
      <c r="H29" s="80">
        <v>17421777</v>
      </c>
      <c r="I29" s="137">
        <v>0</v>
      </c>
      <c r="J29" s="79">
        <v>35103204</v>
      </c>
      <c r="K29" s="79">
        <v>21361777</v>
      </c>
      <c r="L29" s="79">
        <v>15200195</v>
      </c>
      <c r="M29" s="79">
        <v>10529056</v>
      </c>
      <c r="N29" s="79">
        <v>4682164</v>
      </c>
      <c r="O29" s="131">
        <v>86876396</v>
      </c>
      <c r="P29" s="82">
        <v>104298173</v>
      </c>
    </row>
    <row r="30" spans="3:16" s="61" customFormat="1" ht="30" customHeight="1">
      <c r="C30" s="59" t="s">
        <v>62</v>
      </c>
      <c r="D30" s="83"/>
      <c r="E30" s="84"/>
      <c r="F30" s="60">
        <v>667680</v>
      </c>
      <c r="G30" s="60">
        <v>1558590</v>
      </c>
      <c r="H30" s="85">
        <v>2226270</v>
      </c>
      <c r="I30" s="135">
        <v>0</v>
      </c>
      <c r="J30" s="60">
        <v>85242144</v>
      </c>
      <c r="K30" s="60">
        <v>87133844</v>
      </c>
      <c r="L30" s="60">
        <v>108036772</v>
      </c>
      <c r="M30" s="60">
        <v>107681148</v>
      </c>
      <c r="N30" s="60">
        <v>80830914</v>
      </c>
      <c r="O30" s="129">
        <v>468924822</v>
      </c>
      <c r="P30" s="87">
        <v>471151092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6567130</v>
      </c>
      <c r="K31" s="89">
        <v>11622457</v>
      </c>
      <c r="L31" s="89">
        <v>13668190</v>
      </c>
      <c r="M31" s="89">
        <v>10403480</v>
      </c>
      <c r="N31" s="89">
        <v>3760020</v>
      </c>
      <c r="O31" s="132">
        <v>46021277</v>
      </c>
      <c r="P31" s="92">
        <v>46021277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466830</v>
      </c>
      <c r="K32" s="65">
        <v>660430</v>
      </c>
      <c r="L32" s="65">
        <v>506370</v>
      </c>
      <c r="M32" s="65">
        <v>418390</v>
      </c>
      <c r="N32" s="65">
        <v>241890</v>
      </c>
      <c r="O32" s="130">
        <v>2293910</v>
      </c>
      <c r="P32" s="68">
        <v>2293910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41765524</v>
      </c>
      <c r="K33" s="65">
        <v>33569453</v>
      </c>
      <c r="L33" s="65">
        <v>25376442</v>
      </c>
      <c r="M33" s="65">
        <v>17539350</v>
      </c>
      <c r="N33" s="65">
        <v>9113184</v>
      </c>
      <c r="O33" s="130">
        <v>127363953</v>
      </c>
      <c r="P33" s="68">
        <v>127363953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71170</v>
      </c>
      <c r="H34" s="66">
        <v>71170</v>
      </c>
      <c r="I34" s="136">
        <v>0</v>
      </c>
      <c r="J34" s="65">
        <v>5111500</v>
      </c>
      <c r="K34" s="65">
        <v>3681130</v>
      </c>
      <c r="L34" s="65">
        <v>8320320</v>
      </c>
      <c r="M34" s="65">
        <v>5875580</v>
      </c>
      <c r="N34" s="65">
        <v>5317680</v>
      </c>
      <c r="O34" s="130">
        <v>28306210</v>
      </c>
      <c r="P34" s="68">
        <v>28377380</v>
      </c>
    </row>
    <row r="35" spans="3:16" s="61" customFormat="1" ht="30" customHeight="1">
      <c r="C35" s="62"/>
      <c r="D35" s="74" t="s">
        <v>66</v>
      </c>
      <c r="E35" s="75"/>
      <c r="F35" s="65">
        <v>667680</v>
      </c>
      <c r="G35" s="65">
        <v>1246500</v>
      </c>
      <c r="H35" s="66">
        <v>1914180</v>
      </c>
      <c r="I35" s="136">
        <v>0</v>
      </c>
      <c r="J35" s="65">
        <v>13623580</v>
      </c>
      <c r="K35" s="65">
        <v>13428700</v>
      </c>
      <c r="L35" s="65">
        <v>13542400</v>
      </c>
      <c r="M35" s="65">
        <v>5063450</v>
      </c>
      <c r="N35" s="65">
        <v>5428170</v>
      </c>
      <c r="O35" s="130">
        <v>51086300</v>
      </c>
      <c r="P35" s="68">
        <v>53000480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240920</v>
      </c>
      <c r="H36" s="66">
        <v>240920</v>
      </c>
      <c r="I36" s="138">
        <v>0</v>
      </c>
      <c r="J36" s="65">
        <v>16830420</v>
      </c>
      <c r="K36" s="65">
        <v>22058884</v>
      </c>
      <c r="L36" s="65">
        <v>29090850</v>
      </c>
      <c r="M36" s="65">
        <v>19552468</v>
      </c>
      <c r="N36" s="65">
        <v>9776970</v>
      </c>
      <c r="O36" s="130">
        <v>97309592</v>
      </c>
      <c r="P36" s="68">
        <v>97550512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93" t="s">
        <v>69</v>
      </c>
      <c r="E38" s="200"/>
      <c r="F38" s="65">
        <v>0</v>
      </c>
      <c r="G38" s="65">
        <v>0</v>
      </c>
      <c r="H38" s="66">
        <v>0</v>
      </c>
      <c r="I38" s="138">
        <v>0</v>
      </c>
      <c r="J38" s="65">
        <v>877160</v>
      </c>
      <c r="K38" s="65">
        <v>2112790</v>
      </c>
      <c r="L38" s="65">
        <v>17532200</v>
      </c>
      <c r="M38" s="65">
        <v>48828430</v>
      </c>
      <c r="N38" s="65">
        <v>47193000</v>
      </c>
      <c r="O38" s="130">
        <v>116543580</v>
      </c>
      <c r="P38" s="68">
        <v>116543580</v>
      </c>
    </row>
    <row r="39" spans="3:16" s="61" customFormat="1" ht="30" customHeight="1" thickBot="1">
      <c r="C39" s="76"/>
      <c r="D39" s="195" t="s">
        <v>70</v>
      </c>
      <c r="E39" s="196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41001605</v>
      </c>
      <c r="K40" s="60">
        <v>55984779</v>
      </c>
      <c r="L40" s="60">
        <v>116217843</v>
      </c>
      <c r="M40" s="60">
        <v>242625644</v>
      </c>
      <c r="N40" s="60">
        <v>204084291</v>
      </c>
      <c r="O40" s="129">
        <v>659914162</v>
      </c>
      <c r="P40" s="87">
        <v>659914162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2429232</v>
      </c>
      <c r="K41" s="65">
        <v>6220460</v>
      </c>
      <c r="L41" s="65">
        <v>48362632</v>
      </c>
      <c r="M41" s="65">
        <v>127718026</v>
      </c>
      <c r="N41" s="65">
        <v>120076844</v>
      </c>
      <c r="O41" s="130">
        <v>304807194</v>
      </c>
      <c r="P41" s="68">
        <v>304807194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37320780</v>
      </c>
      <c r="K42" s="65">
        <v>46238439</v>
      </c>
      <c r="L42" s="65">
        <v>50935391</v>
      </c>
      <c r="M42" s="65">
        <v>58673200</v>
      </c>
      <c r="N42" s="65">
        <v>31422658</v>
      </c>
      <c r="O42" s="130">
        <v>224590468</v>
      </c>
      <c r="P42" s="68">
        <v>224590468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1251593</v>
      </c>
      <c r="K43" s="79">
        <v>3525880</v>
      </c>
      <c r="L43" s="79">
        <v>16919820</v>
      </c>
      <c r="M43" s="79">
        <v>56234418</v>
      </c>
      <c r="N43" s="79">
        <v>52584789</v>
      </c>
      <c r="O43" s="131">
        <v>130516500</v>
      </c>
      <c r="P43" s="82">
        <v>130516500</v>
      </c>
    </row>
    <row r="44" spans="3:16" s="61" customFormat="1" ht="30" customHeight="1" thickBot="1">
      <c r="C44" s="197" t="s">
        <v>75</v>
      </c>
      <c r="D44" s="198"/>
      <c r="E44" s="198"/>
      <c r="F44" s="99">
        <f>SUM(F10,F30,F40)</f>
        <v>55522164</v>
      </c>
      <c r="G44" s="99">
        <f>SUM(G10,G30,G40)</f>
        <v>94104436</v>
      </c>
      <c r="H44" s="101">
        <f>SUM(F44:G44)</f>
        <v>149626600</v>
      </c>
      <c r="I44" s="142">
        <f aca="true" t="shared" si="2" ref="I44:N44">SUM(I10,I30,I40)</f>
        <v>0</v>
      </c>
      <c r="J44" s="99">
        <f t="shared" si="2"/>
        <v>362064795</v>
      </c>
      <c r="K44" s="99">
        <f t="shared" si="2"/>
        <v>342067004</v>
      </c>
      <c r="L44" s="99">
        <f t="shared" si="2"/>
        <v>383983313</v>
      </c>
      <c r="M44" s="99">
        <f t="shared" si="2"/>
        <v>499816042</v>
      </c>
      <c r="N44" s="99">
        <f t="shared" si="2"/>
        <v>365045055</v>
      </c>
      <c r="O44" s="134">
        <f>SUM(I44:N44)</f>
        <v>1952976209</v>
      </c>
      <c r="P44" s="103">
        <f>SUM(O44,H44)</f>
        <v>2102602809</v>
      </c>
    </row>
    <row r="45" spans="3:17" s="61" customFormat="1" ht="30" customHeight="1" thickBot="1" thickTop="1">
      <c r="C45" s="100" t="s">
        <v>78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49732450</v>
      </c>
      <c r="G46" s="60">
        <f>SUM(G47,G53,G56,G60,G64,G65)</f>
        <v>83435241</v>
      </c>
      <c r="H46" s="85">
        <f>SUM(F46:G46)</f>
        <v>133167691</v>
      </c>
      <c r="I46" s="135">
        <f aca="true" t="shared" si="3" ref="I46:N46">SUM(I47,I53,I56,I60,I64,I65)</f>
        <v>0</v>
      </c>
      <c r="J46" s="60">
        <f t="shared" si="3"/>
        <v>213855121</v>
      </c>
      <c r="K46" s="60">
        <f t="shared" si="3"/>
        <v>179603422</v>
      </c>
      <c r="L46" s="60">
        <f t="shared" si="3"/>
        <v>144004206</v>
      </c>
      <c r="M46" s="60">
        <f t="shared" si="3"/>
        <v>134089411</v>
      </c>
      <c r="N46" s="60">
        <f t="shared" si="3"/>
        <v>71673023</v>
      </c>
      <c r="O46" s="129">
        <f>SUM(I46:N46)</f>
        <v>743225183</v>
      </c>
      <c r="P46" s="87">
        <f>SUM(O46,H46)</f>
        <v>876392874</v>
      </c>
      <c r="Q46" s="17"/>
    </row>
    <row r="47" spans="3:16" s="61" customFormat="1" ht="30" customHeight="1">
      <c r="C47" s="62"/>
      <c r="D47" s="63" t="s">
        <v>43</v>
      </c>
      <c r="E47" s="64"/>
      <c r="F47" s="65">
        <v>11305445</v>
      </c>
      <c r="G47" s="65">
        <v>20087526</v>
      </c>
      <c r="H47" s="66">
        <v>31392971</v>
      </c>
      <c r="I47" s="136">
        <v>0</v>
      </c>
      <c r="J47" s="65">
        <v>39122662</v>
      </c>
      <c r="K47" s="65">
        <v>34886542</v>
      </c>
      <c r="L47" s="65">
        <v>27413804</v>
      </c>
      <c r="M47" s="65">
        <v>26874251</v>
      </c>
      <c r="N47" s="65">
        <v>23445624</v>
      </c>
      <c r="O47" s="130">
        <v>151742883</v>
      </c>
      <c r="P47" s="68">
        <v>183135854</v>
      </c>
    </row>
    <row r="48" spans="3:16" s="61" customFormat="1" ht="30" customHeight="1">
      <c r="C48" s="62"/>
      <c r="D48" s="63"/>
      <c r="E48" s="69" t="s">
        <v>44</v>
      </c>
      <c r="F48" s="65">
        <v>9515969</v>
      </c>
      <c r="G48" s="65">
        <v>15538063</v>
      </c>
      <c r="H48" s="66">
        <v>25054032</v>
      </c>
      <c r="I48" s="136">
        <v>0</v>
      </c>
      <c r="J48" s="65">
        <v>26787174</v>
      </c>
      <c r="K48" s="65">
        <v>23509390</v>
      </c>
      <c r="L48" s="65">
        <v>17715081</v>
      </c>
      <c r="M48" s="65">
        <v>17909318</v>
      </c>
      <c r="N48" s="65">
        <v>15767845</v>
      </c>
      <c r="O48" s="130">
        <v>101688808</v>
      </c>
      <c r="P48" s="68">
        <v>126742840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v>0</v>
      </c>
      <c r="I49" s="136">
        <v>0</v>
      </c>
      <c r="J49" s="65">
        <v>46899</v>
      </c>
      <c r="K49" s="65">
        <v>230885</v>
      </c>
      <c r="L49" s="65">
        <v>809183</v>
      </c>
      <c r="M49" s="65">
        <v>1469011</v>
      </c>
      <c r="N49" s="65">
        <v>1982006</v>
      </c>
      <c r="O49" s="130">
        <v>4537984</v>
      </c>
      <c r="P49" s="68">
        <v>4537984</v>
      </c>
    </row>
    <row r="50" spans="3:16" s="61" customFormat="1" ht="30" customHeight="1">
      <c r="C50" s="62"/>
      <c r="D50" s="63"/>
      <c r="E50" s="69" t="s">
        <v>46</v>
      </c>
      <c r="F50" s="65">
        <v>637101</v>
      </c>
      <c r="G50" s="65">
        <v>1461000</v>
      </c>
      <c r="H50" s="66">
        <v>2098101</v>
      </c>
      <c r="I50" s="136">
        <v>0</v>
      </c>
      <c r="J50" s="65">
        <v>5261248</v>
      </c>
      <c r="K50" s="65">
        <v>4353341</v>
      </c>
      <c r="L50" s="65">
        <v>3893090</v>
      </c>
      <c r="M50" s="65">
        <v>4050429</v>
      </c>
      <c r="N50" s="65">
        <v>3248627</v>
      </c>
      <c r="O50" s="130">
        <v>20806735</v>
      </c>
      <c r="P50" s="68">
        <v>22904836</v>
      </c>
    </row>
    <row r="51" spans="3:16" s="61" customFormat="1" ht="30" customHeight="1">
      <c r="C51" s="62"/>
      <c r="D51" s="63"/>
      <c r="E51" s="69" t="s">
        <v>47</v>
      </c>
      <c r="F51" s="65">
        <v>832182</v>
      </c>
      <c r="G51" s="65">
        <v>2724728</v>
      </c>
      <c r="H51" s="66">
        <v>3556910</v>
      </c>
      <c r="I51" s="136">
        <v>0</v>
      </c>
      <c r="J51" s="65">
        <v>5193377</v>
      </c>
      <c r="K51" s="65">
        <v>4640796</v>
      </c>
      <c r="L51" s="65">
        <v>3315245</v>
      </c>
      <c r="M51" s="65">
        <v>2091013</v>
      </c>
      <c r="N51" s="65">
        <v>1639102</v>
      </c>
      <c r="O51" s="130">
        <v>16879533</v>
      </c>
      <c r="P51" s="68">
        <v>20436443</v>
      </c>
    </row>
    <row r="52" spans="3:16" s="61" customFormat="1" ht="30" customHeight="1">
      <c r="C52" s="62"/>
      <c r="D52" s="63"/>
      <c r="E52" s="69" t="s">
        <v>48</v>
      </c>
      <c r="F52" s="65">
        <v>320193</v>
      </c>
      <c r="G52" s="65">
        <v>363735</v>
      </c>
      <c r="H52" s="66">
        <v>683928</v>
      </c>
      <c r="I52" s="136">
        <v>0</v>
      </c>
      <c r="J52" s="65">
        <v>1833964</v>
      </c>
      <c r="K52" s="65">
        <v>2152130</v>
      </c>
      <c r="L52" s="65">
        <v>1681205</v>
      </c>
      <c r="M52" s="65">
        <v>1354480</v>
      </c>
      <c r="N52" s="65">
        <v>808044</v>
      </c>
      <c r="O52" s="130">
        <v>7829823</v>
      </c>
      <c r="P52" s="68">
        <v>8513751</v>
      </c>
    </row>
    <row r="53" spans="3:16" s="61" customFormat="1" ht="30" customHeight="1">
      <c r="C53" s="62"/>
      <c r="D53" s="70" t="s">
        <v>49</v>
      </c>
      <c r="E53" s="71"/>
      <c r="F53" s="65">
        <v>22026156</v>
      </c>
      <c r="G53" s="65">
        <v>43500351</v>
      </c>
      <c r="H53" s="66">
        <v>65526507</v>
      </c>
      <c r="I53" s="136">
        <v>0</v>
      </c>
      <c r="J53" s="65">
        <v>107007183</v>
      </c>
      <c r="K53" s="65">
        <v>85635956</v>
      </c>
      <c r="L53" s="65">
        <v>59145869</v>
      </c>
      <c r="M53" s="65">
        <v>53238730</v>
      </c>
      <c r="N53" s="65">
        <v>20812565</v>
      </c>
      <c r="O53" s="130">
        <v>325840303</v>
      </c>
      <c r="P53" s="68">
        <v>391366810</v>
      </c>
    </row>
    <row r="54" spans="3:16" s="61" customFormat="1" ht="30" customHeight="1">
      <c r="C54" s="62"/>
      <c r="D54" s="63"/>
      <c r="E54" s="69" t="s">
        <v>50</v>
      </c>
      <c r="F54" s="65">
        <v>17480832</v>
      </c>
      <c r="G54" s="65">
        <v>32399723</v>
      </c>
      <c r="H54" s="66">
        <v>49880555</v>
      </c>
      <c r="I54" s="136">
        <v>0</v>
      </c>
      <c r="J54" s="65">
        <v>76241778</v>
      </c>
      <c r="K54" s="65">
        <v>65305101</v>
      </c>
      <c r="L54" s="65">
        <v>46667195</v>
      </c>
      <c r="M54" s="65">
        <v>45562105</v>
      </c>
      <c r="N54" s="65">
        <v>18110732</v>
      </c>
      <c r="O54" s="130">
        <v>251886911</v>
      </c>
      <c r="P54" s="68">
        <v>301767466</v>
      </c>
    </row>
    <row r="55" spans="3:16" s="61" customFormat="1" ht="30" customHeight="1">
      <c r="C55" s="62"/>
      <c r="D55" s="63"/>
      <c r="E55" s="69" t="s">
        <v>51</v>
      </c>
      <c r="F55" s="65">
        <v>4545324</v>
      </c>
      <c r="G55" s="65">
        <v>11100628</v>
      </c>
      <c r="H55" s="66">
        <v>15645952</v>
      </c>
      <c r="I55" s="136">
        <v>0</v>
      </c>
      <c r="J55" s="65">
        <v>30765405</v>
      </c>
      <c r="K55" s="65">
        <v>20330855</v>
      </c>
      <c r="L55" s="65">
        <v>12478674</v>
      </c>
      <c r="M55" s="65">
        <v>7676625</v>
      </c>
      <c r="N55" s="65">
        <v>2701833</v>
      </c>
      <c r="O55" s="130">
        <v>73953392</v>
      </c>
      <c r="P55" s="68">
        <v>89599344</v>
      </c>
    </row>
    <row r="56" spans="3:16" s="61" customFormat="1" ht="30" customHeight="1">
      <c r="C56" s="62"/>
      <c r="D56" s="70" t="s">
        <v>52</v>
      </c>
      <c r="E56" s="71"/>
      <c r="F56" s="65">
        <v>126297</v>
      </c>
      <c r="G56" s="65">
        <v>876920</v>
      </c>
      <c r="H56" s="66">
        <v>1003217</v>
      </c>
      <c r="I56" s="136">
        <v>0</v>
      </c>
      <c r="J56" s="65">
        <v>8347278</v>
      </c>
      <c r="K56" s="65">
        <v>10739809</v>
      </c>
      <c r="L56" s="65">
        <v>18969372</v>
      </c>
      <c r="M56" s="65">
        <v>20833082</v>
      </c>
      <c r="N56" s="65">
        <v>11213702</v>
      </c>
      <c r="O56" s="130">
        <v>70103243</v>
      </c>
      <c r="P56" s="68">
        <v>71106460</v>
      </c>
    </row>
    <row r="57" spans="3:16" s="61" customFormat="1" ht="30" customHeight="1">
      <c r="C57" s="62"/>
      <c r="D57" s="63"/>
      <c r="E57" s="69" t="s">
        <v>53</v>
      </c>
      <c r="F57" s="65">
        <v>103365</v>
      </c>
      <c r="G57" s="65">
        <v>817907</v>
      </c>
      <c r="H57" s="66">
        <v>921272</v>
      </c>
      <c r="I57" s="136">
        <v>0</v>
      </c>
      <c r="J57" s="65">
        <v>6471836</v>
      </c>
      <c r="K57" s="65">
        <v>9526087</v>
      </c>
      <c r="L57" s="65">
        <v>17834976</v>
      </c>
      <c r="M57" s="65">
        <v>20231468</v>
      </c>
      <c r="N57" s="65">
        <v>10924145</v>
      </c>
      <c r="O57" s="130">
        <v>64988512</v>
      </c>
      <c r="P57" s="68">
        <v>65909784</v>
      </c>
    </row>
    <row r="58" spans="3:16" s="61" customFormat="1" ht="30" customHeight="1">
      <c r="C58" s="62"/>
      <c r="D58" s="63"/>
      <c r="E58" s="72" t="s">
        <v>54</v>
      </c>
      <c r="F58" s="65">
        <v>22932</v>
      </c>
      <c r="G58" s="65">
        <v>59013</v>
      </c>
      <c r="H58" s="66">
        <v>81945</v>
      </c>
      <c r="I58" s="136">
        <v>0</v>
      </c>
      <c r="J58" s="65">
        <v>1875442</v>
      </c>
      <c r="K58" s="65">
        <v>1213722</v>
      </c>
      <c r="L58" s="65">
        <v>1134396</v>
      </c>
      <c r="M58" s="65">
        <v>584388</v>
      </c>
      <c r="N58" s="65">
        <v>289557</v>
      </c>
      <c r="O58" s="130">
        <v>5097505</v>
      </c>
      <c r="P58" s="68">
        <v>5179450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v>0</v>
      </c>
      <c r="I59" s="136">
        <v>0</v>
      </c>
      <c r="J59" s="65">
        <v>0</v>
      </c>
      <c r="K59" s="65">
        <v>0</v>
      </c>
      <c r="L59" s="65">
        <v>0</v>
      </c>
      <c r="M59" s="65">
        <v>17226</v>
      </c>
      <c r="N59" s="65">
        <v>0</v>
      </c>
      <c r="O59" s="130">
        <v>17226</v>
      </c>
      <c r="P59" s="68">
        <v>17226</v>
      </c>
    </row>
    <row r="60" spans="3:16" s="61" customFormat="1" ht="30" customHeight="1">
      <c r="C60" s="62"/>
      <c r="D60" s="70" t="s">
        <v>56</v>
      </c>
      <c r="E60" s="71"/>
      <c r="F60" s="65">
        <f>SUM(F61:F63)</f>
        <v>6387236</v>
      </c>
      <c r="G60" s="65">
        <f>SUM(G61:G63)</f>
        <v>8689656</v>
      </c>
      <c r="H60" s="66">
        <f>SUM(F60:G60)</f>
        <v>15076892</v>
      </c>
      <c r="I60" s="136">
        <f aca="true" t="shared" si="4" ref="I60:N60">SUM(I61:I63)</f>
        <v>0</v>
      </c>
      <c r="J60" s="65">
        <f t="shared" si="4"/>
        <v>12647344</v>
      </c>
      <c r="K60" s="65">
        <f t="shared" si="4"/>
        <v>15976269</v>
      </c>
      <c r="L60" s="65">
        <f t="shared" si="4"/>
        <v>12283178</v>
      </c>
      <c r="M60" s="65">
        <f t="shared" si="4"/>
        <v>9939846</v>
      </c>
      <c r="N60" s="65">
        <f t="shared" si="4"/>
        <v>5405094</v>
      </c>
      <c r="O60" s="130">
        <f>SUM(I60:N60)</f>
        <v>56251731</v>
      </c>
      <c r="P60" s="68">
        <f>SUM(O60,H60)</f>
        <v>71328623</v>
      </c>
    </row>
    <row r="61" spans="3:16" s="61" customFormat="1" ht="30" customHeight="1">
      <c r="C61" s="62"/>
      <c r="D61" s="63"/>
      <c r="E61" s="72" t="s">
        <v>57</v>
      </c>
      <c r="F61" s="65">
        <v>2491471</v>
      </c>
      <c r="G61" s="65">
        <v>4855515</v>
      </c>
      <c r="H61" s="66">
        <v>7346986</v>
      </c>
      <c r="I61" s="136">
        <v>0</v>
      </c>
      <c r="J61" s="65">
        <v>8287922</v>
      </c>
      <c r="K61" s="65">
        <v>13565922</v>
      </c>
      <c r="L61" s="65">
        <v>11318621</v>
      </c>
      <c r="M61" s="65">
        <v>8938536</v>
      </c>
      <c r="N61" s="65">
        <v>5284094</v>
      </c>
      <c r="O61" s="130">
        <v>47395095</v>
      </c>
      <c r="P61" s="68">
        <v>54742081</v>
      </c>
    </row>
    <row r="62" spans="3:16" s="61" customFormat="1" ht="30" customHeight="1">
      <c r="C62" s="62"/>
      <c r="D62" s="63"/>
      <c r="E62" s="72" t="s">
        <v>58</v>
      </c>
      <c r="F62" s="65">
        <v>683205</v>
      </c>
      <c r="G62" s="65">
        <v>707210</v>
      </c>
      <c r="H62" s="66">
        <f>SUM(F62:G62)</f>
        <v>1390415</v>
      </c>
      <c r="I62" s="136">
        <v>0</v>
      </c>
      <c r="J62" s="65">
        <v>1030282</v>
      </c>
      <c r="K62" s="65">
        <v>699417</v>
      </c>
      <c r="L62" s="65">
        <v>432495</v>
      </c>
      <c r="M62" s="65">
        <v>175398</v>
      </c>
      <c r="N62" s="65">
        <v>60880</v>
      </c>
      <c r="O62" s="130">
        <f>SUM(I62:N62)</f>
        <v>2398472</v>
      </c>
      <c r="P62" s="68">
        <f>SUM(O62,H62)</f>
        <v>3788887</v>
      </c>
    </row>
    <row r="63" spans="3:16" s="61" customFormat="1" ht="30" customHeight="1">
      <c r="C63" s="62"/>
      <c r="D63" s="63"/>
      <c r="E63" s="72" t="s">
        <v>59</v>
      </c>
      <c r="F63" s="65">
        <v>3212560</v>
      </c>
      <c r="G63" s="65">
        <v>3126931</v>
      </c>
      <c r="H63" s="66">
        <f>SUM(F63:G63)</f>
        <v>6339491</v>
      </c>
      <c r="I63" s="136">
        <v>0</v>
      </c>
      <c r="J63" s="65">
        <v>3329140</v>
      </c>
      <c r="K63" s="65">
        <v>1710930</v>
      </c>
      <c r="L63" s="65">
        <v>532062</v>
      </c>
      <c r="M63" s="65">
        <v>825912</v>
      </c>
      <c r="N63" s="65">
        <v>60120</v>
      </c>
      <c r="O63" s="130">
        <f>SUM(I63:N63)</f>
        <v>6458164</v>
      </c>
      <c r="P63" s="68">
        <f>SUM(O63,H63)</f>
        <v>12797655</v>
      </c>
    </row>
    <row r="64" spans="3:16" s="61" customFormat="1" ht="30" customHeight="1">
      <c r="C64" s="62"/>
      <c r="D64" s="74" t="s">
        <v>60</v>
      </c>
      <c r="E64" s="75"/>
      <c r="F64" s="65">
        <v>1299240</v>
      </c>
      <c r="G64" s="65">
        <v>1447087</v>
      </c>
      <c r="H64" s="66">
        <v>2746327</v>
      </c>
      <c r="I64" s="136">
        <v>0</v>
      </c>
      <c r="J64" s="65">
        <v>11627450</v>
      </c>
      <c r="K64" s="65">
        <v>11003069</v>
      </c>
      <c r="L64" s="65">
        <v>10991788</v>
      </c>
      <c r="M64" s="65">
        <v>12674446</v>
      </c>
      <c r="N64" s="65">
        <v>6113874</v>
      </c>
      <c r="O64" s="130">
        <v>52410627</v>
      </c>
      <c r="P64" s="68">
        <v>55156954</v>
      </c>
    </row>
    <row r="65" spans="3:16" s="61" customFormat="1" ht="30" customHeight="1" thickBot="1">
      <c r="C65" s="76"/>
      <c r="D65" s="77" t="s">
        <v>61</v>
      </c>
      <c r="E65" s="78"/>
      <c r="F65" s="79">
        <v>8588076</v>
      </c>
      <c r="G65" s="79">
        <v>8833701</v>
      </c>
      <c r="H65" s="80">
        <v>17421777</v>
      </c>
      <c r="I65" s="137">
        <v>0</v>
      </c>
      <c r="J65" s="79">
        <v>35103204</v>
      </c>
      <c r="K65" s="79">
        <v>21361777</v>
      </c>
      <c r="L65" s="79">
        <v>15200195</v>
      </c>
      <c r="M65" s="79">
        <v>10529056</v>
      </c>
      <c r="N65" s="79">
        <v>4682164</v>
      </c>
      <c r="O65" s="131">
        <v>86876396</v>
      </c>
      <c r="P65" s="82">
        <v>104298173</v>
      </c>
    </row>
    <row r="66" spans="3:16" s="61" customFormat="1" ht="30" customHeight="1">
      <c r="C66" s="59" t="s">
        <v>62</v>
      </c>
      <c r="D66" s="83"/>
      <c r="E66" s="84"/>
      <c r="F66" s="60">
        <v>596537</v>
      </c>
      <c r="G66" s="60">
        <v>1368691</v>
      </c>
      <c r="H66" s="85">
        <v>1965228</v>
      </c>
      <c r="I66" s="135">
        <v>0</v>
      </c>
      <c r="J66" s="60">
        <v>76059276</v>
      </c>
      <c r="K66" s="60">
        <v>77875934</v>
      </c>
      <c r="L66" s="60">
        <v>96422983</v>
      </c>
      <c r="M66" s="60">
        <v>95920734</v>
      </c>
      <c r="N66" s="60">
        <v>72095254</v>
      </c>
      <c r="O66" s="129">
        <v>418374181</v>
      </c>
      <c r="P66" s="87">
        <v>420339409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v>0</v>
      </c>
      <c r="I67" s="138">
        <v>0</v>
      </c>
      <c r="J67" s="89">
        <v>5888009</v>
      </c>
      <c r="K67" s="89">
        <v>10385208</v>
      </c>
      <c r="L67" s="89">
        <v>12232658</v>
      </c>
      <c r="M67" s="89">
        <v>9310515</v>
      </c>
      <c r="N67" s="89">
        <v>3357513</v>
      </c>
      <c r="O67" s="132">
        <v>41173903</v>
      </c>
      <c r="P67" s="92">
        <v>41173903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6">
        <v>0</v>
      </c>
      <c r="I68" s="138">
        <v>0</v>
      </c>
      <c r="J68" s="65">
        <v>417354</v>
      </c>
      <c r="K68" s="65">
        <v>594387</v>
      </c>
      <c r="L68" s="65">
        <v>450810</v>
      </c>
      <c r="M68" s="65">
        <v>375486</v>
      </c>
      <c r="N68" s="65">
        <v>217701</v>
      </c>
      <c r="O68" s="130">
        <v>2055738</v>
      </c>
      <c r="P68" s="68">
        <v>2055738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6">
        <v>0</v>
      </c>
      <c r="I69" s="138">
        <v>0</v>
      </c>
      <c r="J69" s="65">
        <v>37271617</v>
      </c>
      <c r="K69" s="65">
        <v>30022979</v>
      </c>
      <c r="L69" s="65">
        <v>22736482</v>
      </c>
      <c r="M69" s="65">
        <v>15643826</v>
      </c>
      <c r="N69" s="65">
        <v>8169433</v>
      </c>
      <c r="O69" s="130">
        <v>113844337</v>
      </c>
      <c r="P69" s="68">
        <v>113844337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64053</v>
      </c>
      <c r="H70" s="66">
        <v>64053</v>
      </c>
      <c r="I70" s="136">
        <v>0</v>
      </c>
      <c r="J70" s="65">
        <v>4552469</v>
      </c>
      <c r="K70" s="65">
        <v>3283357</v>
      </c>
      <c r="L70" s="65">
        <v>7416561</v>
      </c>
      <c r="M70" s="65">
        <v>5204316</v>
      </c>
      <c r="N70" s="65">
        <v>4687667</v>
      </c>
      <c r="O70" s="130">
        <v>25144370</v>
      </c>
      <c r="P70" s="68">
        <v>25208423</v>
      </c>
    </row>
    <row r="71" spans="3:16" s="61" customFormat="1" ht="30" customHeight="1">
      <c r="C71" s="62"/>
      <c r="D71" s="74" t="s">
        <v>66</v>
      </c>
      <c r="E71" s="75"/>
      <c r="F71" s="65">
        <v>596537</v>
      </c>
      <c r="G71" s="65">
        <v>1087810</v>
      </c>
      <c r="H71" s="66">
        <v>1684347</v>
      </c>
      <c r="I71" s="136">
        <v>0</v>
      </c>
      <c r="J71" s="65">
        <v>12073457</v>
      </c>
      <c r="K71" s="65">
        <v>12012507</v>
      </c>
      <c r="L71" s="65">
        <v>11952010</v>
      </c>
      <c r="M71" s="65">
        <v>4497517</v>
      </c>
      <c r="N71" s="65">
        <v>4728911</v>
      </c>
      <c r="O71" s="130">
        <v>45264402</v>
      </c>
      <c r="P71" s="68">
        <v>46948749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216828</v>
      </c>
      <c r="H72" s="66">
        <v>216828</v>
      </c>
      <c r="I72" s="138">
        <v>0</v>
      </c>
      <c r="J72" s="65">
        <v>15066926</v>
      </c>
      <c r="K72" s="65">
        <v>19675985</v>
      </c>
      <c r="L72" s="65">
        <v>25937139</v>
      </c>
      <c r="M72" s="65">
        <v>17432234</v>
      </c>
      <c r="N72" s="65">
        <v>8725105</v>
      </c>
      <c r="O72" s="130">
        <v>86837389</v>
      </c>
      <c r="P72" s="68">
        <v>87054217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6">
        <v>0</v>
      </c>
      <c r="I73" s="138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v>0</v>
      </c>
      <c r="P73" s="68">
        <v>0</v>
      </c>
    </row>
    <row r="74" spans="3:16" s="61" customFormat="1" ht="30" customHeight="1">
      <c r="C74" s="62"/>
      <c r="D74" s="193" t="s">
        <v>69</v>
      </c>
      <c r="E74" s="200"/>
      <c r="F74" s="65">
        <v>0</v>
      </c>
      <c r="G74" s="65">
        <v>0</v>
      </c>
      <c r="H74" s="66">
        <v>0</v>
      </c>
      <c r="I74" s="138">
        <v>0</v>
      </c>
      <c r="J74" s="65">
        <v>789444</v>
      </c>
      <c r="K74" s="65">
        <v>1901511</v>
      </c>
      <c r="L74" s="65">
        <v>15697323</v>
      </c>
      <c r="M74" s="65">
        <v>43456840</v>
      </c>
      <c r="N74" s="65">
        <v>42208924</v>
      </c>
      <c r="O74" s="130">
        <v>104054042</v>
      </c>
      <c r="P74" s="68">
        <v>104054042</v>
      </c>
    </row>
    <row r="75" spans="3:16" s="61" customFormat="1" ht="30" customHeight="1" thickBot="1">
      <c r="C75" s="76"/>
      <c r="D75" s="195" t="s">
        <v>70</v>
      </c>
      <c r="E75" s="196"/>
      <c r="F75" s="93">
        <v>0</v>
      </c>
      <c r="G75" s="93">
        <v>0</v>
      </c>
      <c r="H75" s="94">
        <v>0</v>
      </c>
      <c r="I75" s="139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v>0</v>
      </c>
      <c r="P75" s="96">
        <v>0</v>
      </c>
    </row>
    <row r="76" spans="3:16" s="61" customFormat="1" ht="30" customHeight="1">
      <c r="C76" s="59" t="s">
        <v>71</v>
      </c>
      <c r="D76" s="83"/>
      <c r="E76" s="84"/>
      <c r="F76" s="60">
        <v>0</v>
      </c>
      <c r="G76" s="60">
        <v>0</v>
      </c>
      <c r="H76" s="85">
        <v>0</v>
      </c>
      <c r="I76" s="140">
        <v>0</v>
      </c>
      <c r="J76" s="60">
        <v>36779350</v>
      </c>
      <c r="K76" s="60">
        <v>50152944</v>
      </c>
      <c r="L76" s="60">
        <v>104256032</v>
      </c>
      <c r="M76" s="60">
        <v>217430320</v>
      </c>
      <c r="N76" s="60">
        <v>182635175</v>
      </c>
      <c r="O76" s="129">
        <v>591253821</v>
      </c>
      <c r="P76" s="87">
        <v>591253821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v>0</v>
      </c>
      <c r="I77" s="138">
        <v>0</v>
      </c>
      <c r="J77" s="65">
        <v>2207219</v>
      </c>
      <c r="K77" s="65">
        <v>5596938</v>
      </c>
      <c r="L77" s="65">
        <v>43404667</v>
      </c>
      <c r="M77" s="65">
        <v>114636572</v>
      </c>
      <c r="N77" s="65">
        <v>107476175</v>
      </c>
      <c r="O77" s="130">
        <v>273321571</v>
      </c>
      <c r="P77" s="68">
        <v>273321571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v>0</v>
      </c>
      <c r="I78" s="138">
        <v>0</v>
      </c>
      <c r="J78" s="65">
        <v>33445698</v>
      </c>
      <c r="K78" s="65">
        <v>41471566</v>
      </c>
      <c r="L78" s="65">
        <v>45660486</v>
      </c>
      <c r="M78" s="65">
        <v>52345902</v>
      </c>
      <c r="N78" s="65">
        <v>28134272</v>
      </c>
      <c r="O78" s="130">
        <v>201057924</v>
      </c>
      <c r="P78" s="68">
        <v>201057924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v>0</v>
      </c>
      <c r="I79" s="141">
        <v>0</v>
      </c>
      <c r="J79" s="79">
        <v>1126433</v>
      </c>
      <c r="K79" s="79">
        <v>3084440</v>
      </c>
      <c r="L79" s="79">
        <v>15190879</v>
      </c>
      <c r="M79" s="79">
        <v>50447846</v>
      </c>
      <c r="N79" s="79">
        <v>47024728</v>
      </c>
      <c r="O79" s="131">
        <v>116874326</v>
      </c>
      <c r="P79" s="82">
        <v>116874326</v>
      </c>
    </row>
    <row r="80" spans="3:16" s="61" customFormat="1" ht="30" customHeight="1" thickBot="1">
      <c r="C80" s="197" t="s">
        <v>75</v>
      </c>
      <c r="D80" s="198"/>
      <c r="E80" s="198"/>
      <c r="F80" s="99">
        <f>SUM(F46,F66,F76)</f>
        <v>50328987</v>
      </c>
      <c r="G80" s="99">
        <f>SUM(G46,G66,G76)</f>
        <v>84803932</v>
      </c>
      <c r="H80" s="101">
        <f>SUM(F80:G80)</f>
        <v>135132919</v>
      </c>
      <c r="I80" s="142">
        <f aca="true" t="shared" si="5" ref="I80:N80">SUM(I46,I66,I76)</f>
        <v>0</v>
      </c>
      <c r="J80" s="99">
        <f t="shared" si="5"/>
        <v>326693747</v>
      </c>
      <c r="K80" s="99">
        <f t="shared" si="5"/>
        <v>307632300</v>
      </c>
      <c r="L80" s="99">
        <f t="shared" si="5"/>
        <v>344683221</v>
      </c>
      <c r="M80" s="99">
        <f t="shared" si="5"/>
        <v>447440465</v>
      </c>
      <c r="N80" s="99">
        <f t="shared" si="5"/>
        <v>326403452</v>
      </c>
      <c r="O80" s="134">
        <f>SUM(I80:N80)</f>
        <v>1752853185</v>
      </c>
      <c r="P80" s="103">
        <f>SUM(O80,H80)</f>
        <v>1887986104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2017-04-11T06:22:24Z</cp:lastPrinted>
  <dcterms:created xsi:type="dcterms:W3CDTF">2012-04-10T04:28:23Z</dcterms:created>
  <dcterms:modified xsi:type="dcterms:W3CDTF">2018-07-02T01:50:28Z</dcterms:modified>
  <cp:category/>
  <cp:version/>
  <cp:contentType/>
  <cp:contentStatus/>
</cp:coreProperties>
</file>