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通所リハビリテーション" sheetId="5" r:id="rId1"/>
  </sheets>
  <definedNames>
    <definedName name="_xlnm.Print_Area" localSheetId="0">通所リハビリテーション!$A$1:$S$68</definedName>
  </definedNames>
  <calcPr calcId="145621"/>
</workbook>
</file>

<file path=xl/calcChain.xml><?xml version="1.0" encoding="utf-8"?>
<calcChain xmlns="http://schemas.openxmlformats.org/spreadsheetml/2006/main">
  <c r="B62" i="5" l="1"/>
  <c r="R59" i="5" l="1"/>
  <c r="R49" i="5"/>
  <c r="O50" i="5"/>
  <c r="L50" i="5"/>
  <c r="I50" i="5"/>
  <c r="O48" i="5"/>
  <c r="L48" i="5"/>
  <c r="I48" i="5"/>
  <c r="O47" i="5"/>
  <c r="L47" i="5"/>
  <c r="I47" i="5"/>
  <c r="O46" i="5"/>
  <c r="L46" i="5"/>
  <c r="I46" i="5"/>
  <c r="O45" i="5"/>
  <c r="L45" i="5"/>
  <c r="I45" i="5"/>
  <c r="O44" i="5"/>
  <c r="L44" i="5"/>
  <c r="I44" i="5"/>
  <c r="O43" i="5"/>
  <c r="L43" i="5"/>
  <c r="I43" i="5"/>
  <c r="O42" i="5"/>
  <c r="L42" i="5"/>
  <c r="I42" i="5"/>
  <c r="O40" i="5"/>
  <c r="L40" i="5"/>
  <c r="I40" i="5"/>
  <c r="O39" i="5"/>
  <c r="L39" i="5"/>
  <c r="I39" i="5"/>
  <c r="R35" i="5"/>
  <c r="O35" i="5"/>
  <c r="L35" i="5"/>
  <c r="I35" i="5"/>
  <c r="R33" i="5"/>
  <c r="O33" i="5"/>
  <c r="L33" i="5"/>
  <c r="I33" i="5"/>
  <c r="R32" i="5"/>
  <c r="O32" i="5"/>
  <c r="L32" i="5"/>
  <c r="I32" i="5"/>
  <c r="R31" i="5"/>
  <c r="O31" i="5"/>
  <c r="L31" i="5"/>
  <c r="I31" i="5"/>
  <c r="R30" i="5"/>
  <c r="O30" i="5"/>
  <c r="L30" i="5"/>
  <c r="I30" i="5"/>
  <c r="R29" i="5"/>
  <c r="O29" i="5"/>
  <c r="L29" i="5"/>
  <c r="I29" i="5"/>
  <c r="R28" i="5"/>
  <c r="O28" i="5"/>
  <c r="L28" i="5"/>
  <c r="I28" i="5"/>
  <c r="R27" i="5"/>
  <c r="O27" i="5"/>
  <c r="L27" i="5"/>
  <c r="I27" i="5"/>
  <c r="R25" i="5"/>
  <c r="O25" i="5"/>
  <c r="L25" i="5"/>
  <c r="I25" i="5"/>
  <c r="R24" i="5"/>
  <c r="R34" i="5" s="1"/>
  <c r="O24" i="5"/>
  <c r="L24" i="5"/>
  <c r="I24" i="5"/>
  <c r="R20" i="5"/>
  <c r="R18" i="5"/>
  <c r="R17" i="5"/>
  <c r="R16" i="5"/>
  <c r="R15" i="5"/>
  <c r="R14" i="5"/>
  <c r="R13" i="5"/>
  <c r="R12" i="5"/>
  <c r="R10" i="5"/>
  <c r="R9" i="5"/>
  <c r="O20" i="5"/>
  <c r="O18" i="5"/>
  <c r="O17" i="5"/>
  <c r="O16" i="5"/>
  <c r="O15" i="5"/>
  <c r="O14" i="5"/>
  <c r="O13" i="5"/>
  <c r="O12" i="5"/>
  <c r="O10" i="5"/>
  <c r="O9" i="5"/>
  <c r="L20" i="5"/>
  <c r="L18" i="5"/>
  <c r="L17" i="5"/>
  <c r="L16" i="5"/>
  <c r="L15" i="5"/>
  <c r="L14" i="5"/>
  <c r="L13" i="5"/>
  <c r="L12" i="5"/>
  <c r="L10" i="5"/>
  <c r="L9" i="5"/>
  <c r="I15" i="5"/>
  <c r="I14" i="5"/>
  <c r="I9" i="5"/>
  <c r="L49" i="5" l="1"/>
  <c r="I49" i="5"/>
  <c r="O34" i="5"/>
  <c r="L34" i="5"/>
  <c r="I34" i="5"/>
  <c r="O49" i="5"/>
  <c r="L19" i="5"/>
  <c r="R19" i="5"/>
  <c r="O19" i="5"/>
  <c r="I10" i="5"/>
  <c r="I18" i="5" l="1"/>
  <c r="I17" i="5"/>
  <c r="I16" i="5"/>
  <c r="I13" i="5"/>
  <c r="I12" i="5"/>
  <c r="I19" i="5" l="1"/>
  <c r="K53" i="5"/>
  <c r="L53" i="5"/>
  <c r="I20" i="5"/>
  <c r="I53" i="5"/>
  <c r="G53" i="5"/>
  <c r="H53" i="5"/>
  <c r="F53" i="5"/>
  <c r="E53" i="5"/>
  <c r="N53" i="5" l="1"/>
  <c r="J53" i="5"/>
  <c r="D53" i="5"/>
  <c r="M53" i="5"/>
  <c r="P53" i="5" l="1"/>
  <c r="Q53" i="5"/>
  <c r="R53" i="5" l="1"/>
  <c r="L62" i="5" s="1"/>
</calcChain>
</file>

<file path=xl/sharedStrings.xml><?xml version="1.0" encoding="utf-8"?>
<sst xmlns="http://schemas.openxmlformats.org/spreadsheetml/2006/main" count="244" uniqueCount="74">
  <si>
    <t>５月</t>
  </si>
  <si>
    <t>６月</t>
  </si>
  <si>
    <t>８月</t>
  </si>
  <si>
    <t>９月</t>
  </si>
  <si>
    <t>利用実人数</t>
    <rPh sb="0" eb="2">
      <t>リヨウ</t>
    </rPh>
    <rPh sb="2" eb="3">
      <t>ジツ</t>
    </rPh>
    <rPh sb="3" eb="5">
      <t>ニンズウ</t>
    </rPh>
    <phoneticPr fontId="1"/>
  </si>
  <si>
    <t>係数</t>
    <rPh sb="0" eb="2">
      <t>ケイスウ</t>
    </rPh>
    <phoneticPr fontId="1"/>
  </si>
  <si>
    <t>換算人数</t>
    <rPh sb="0" eb="2">
      <t>カンサン</t>
    </rPh>
    <rPh sb="2" eb="4">
      <t>ニンズウ</t>
    </rPh>
    <phoneticPr fontId="1"/>
  </si>
  <si>
    <t>前年度実績が６月以上の事業所</t>
    <rPh sb="0" eb="3">
      <t>ゼンネンド</t>
    </rPh>
    <rPh sb="3" eb="5">
      <t>ジッセキ</t>
    </rPh>
    <rPh sb="7" eb="8">
      <t>ツキ</t>
    </rPh>
    <rPh sb="8" eb="10">
      <t>イジョウ</t>
    </rPh>
    <rPh sb="11" eb="14">
      <t>ジギョウショ</t>
    </rPh>
    <phoneticPr fontId="1"/>
  </si>
  <si>
    <t>７月</t>
  </si>
  <si>
    <t>同時にサービスを受けた最大数を営業日ごとに加える</t>
    <rPh sb="0" eb="2">
      <t>ドウジ</t>
    </rPh>
    <rPh sb="8" eb="9">
      <t>ウ</t>
    </rPh>
    <rPh sb="11" eb="13">
      <t>サイダイ</t>
    </rPh>
    <rPh sb="13" eb="14">
      <t>スウ</t>
    </rPh>
    <rPh sb="15" eb="18">
      <t>エイギョウビ</t>
    </rPh>
    <rPh sb="21" eb="22">
      <t>クワ</t>
    </rPh>
    <phoneticPr fontId="1"/>
  </si>
  <si>
    <t>報酬区分</t>
    <rPh sb="0" eb="2">
      <t>ホウシュウ</t>
    </rPh>
    <rPh sb="2" eb="4">
      <t>クブン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</si>
  <si>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</si>
  <si>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</si>
  <si>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</si>
  <si>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</si>
  <si>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</si>
  <si>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</si>
  <si>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1"/>
  </si>
  <si>
    <t>平均</t>
    <rPh sb="0" eb="2">
      <t>ヘイキン</t>
    </rPh>
    <phoneticPr fontId="1"/>
  </si>
  <si>
    <t>営業月数</t>
    <rPh sb="0" eb="2">
      <t>エイギョウ</t>
    </rPh>
    <rPh sb="2" eb="4">
      <t>ゲッスウ</t>
    </rPh>
    <phoneticPr fontId="1"/>
  </si>
  <si>
    <t>合計</t>
    <rPh sb="0" eb="2">
      <t>ゴウケイ</t>
    </rPh>
    <phoneticPr fontId="1"/>
  </si>
  <si>
    <t>毎日事業を実施したか毎月選択→</t>
    <rPh sb="0" eb="2">
      <t>マイニチ</t>
    </rPh>
    <rPh sb="2" eb="4">
      <t>ジギョウ</t>
    </rPh>
    <rPh sb="5" eb="7">
      <t>ジッシ</t>
    </rPh>
    <rPh sb="10" eb="12">
      <t>マイツキ</t>
    </rPh>
    <rPh sb="12" eb="14">
      <t>センタク</t>
    </rPh>
    <phoneticPr fontId="1"/>
  </si>
  <si>
    <t>介護</t>
    <rPh sb="0" eb="2">
      <t>カイゴ</t>
    </rPh>
    <phoneticPr fontId="1"/>
  </si>
  <si>
    <t>８　月</t>
    <rPh sb="2" eb="3">
      <t>ガツ</t>
    </rPh>
    <phoneticPr fontId="1"/>
  </si>
  <si>
    <t>１２　月</t>
    <rPh sb="3" eb="4">
      <t>ガツ</t>
    </rPh>
    <phoneticPr fontId="1"/>
  </si>
  <si>
    <t>月</t>
    <rPh sb="0" eb="1">
      <t>ツキ</t>
    </rPh>
    <phoneticPr fontId="1"/>
  </si>
  <si>
    <t>４　月</t>
    <rPh sb="2" eb="3">
      <t>ガツ</t>
    </rPh>
    <phoneticPr fontId="1"/>
  </si>
  <si>
    <t>×1</t>
    <phoneticPr fontId="1"/>
  </si>
  <si>
    <t>５　月</t>
    <phoneticPr fontId="1"/>
  </si>
  <si>
    <t>６　月</t>
    <phoneticPr fontId="1"/>
  </si>
  <si>
    <t>７　月</t>
    <phoneticPr fontId="1"/>
  </si>
  <si>
    <t>×1/2</t>
    <phoneticPr fontId="1"/>
  </si>
  <si>
    <t>×3/4</t>
    <phoneticPr fontId="1"/>
  </si>
  <si>
    <t>×1</t>
    <phoneticPr fontId="1"/>
  </si>
  <si>
    <t>①</t>
    <phoneticPr fontId="1"/>
  </si>
  <si>
    <t>②</t>
    <phoneticPr fontId="1"/>
  </si>
  <si>
    <t>×6/7</t>
    <phoneticPr fontId="1"/>
  </si>
  <si>
    <t>事業所名称</t>
    <rPh sb="0" eb="3">
      <t>ジギョウショ</t>
    </rPh>
    <rPh sb="3" eb="5">
      <t>メイショウ</t>
    </rPh>
    <phoneticPr fontId="1"/>
  </si>
  <si>
    <t>算定年度</t>
    <rPh sb="0" eb="2">
      <t>サンテイ</t>
    </rPh>
    <rPh sb="2" eb="4">
      <t>ネンド</t>
    </rPh>
    <phoneticPr fontId="1"/>
  </si>
  <si>
    <t>年度</t>
    <rPh sb="0" eb="2">
      <t>ネンド</t>
    </rPh>
    <phoneticPr fontId="1"/>
  </si>
  <si>
    <t>事業所規模</t>
    <rPh sb="0" eb="3">
      <t>ジギョウショ</t>
    </rPh>
    <rPh sb="3" eb="5">
      <t>キボ</t>
    </rPh>
    <phoneticPr fontId="1"/>
  </si>
  <si>
    <r>
      <t xml:space="preserve">介護予防
</t>
    </r>
    <r>
      <rPr>
        <b/>
        <sz val="11"/>
        <color theme="1"/>
        <rFont val="ＭＳ ゴシック"/>
        <family val="3"/>
        <charset val="128"/>
      </rPr>
      <t>（①か②
どちらかで計算すること）</t>
    </r>
    <rPh sb="0" eb="2">
      <t>カイゴ</t>
    </rPh>
    <rPh sb="2" eb="4">
      <t>ヨボウ</t>
    </rPh>
    <rPh sb="15" eb="17">
      <t>ケイサン</t>
    </rPh>
    <phoneticPr fontId="1"/>
  </si>
  <si>
    <t>①運営規程で定める利用定員</t>
    <rPh sb="1" eb="3">
      <t>ウンエイ</t>
    </rPh>
    <rPh sb="3" eb="5">
      <t>キテイ</t>
    </rPh>
    <rPh sb="6" eb="7">
      <t>サダ</t>
    </rPh>
    <rPh sb="9" eb="11">
      <t>リヨウ</t>
    </rPh>
    <rPh sb="11" eb="13">
      <t>テイイン</t>
    </rPh>
    <phoneticPr fontId="1"/>
  </si>
  <si>
    <t>②予定される１月あたりの営業日数</t>
    <rPh sb="1" eb="3">
      <t>ヨテイ</t>
    </rPh>
    <rPh sb="7" eb="8">
      <t>ツキ</t>
    </rPh>
    <rPh sb="12" eb="14">
      <t>エイギョウ</t>
    </rPh>
    <rPh sb="14" eb="16">
      <t>ニッスウ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</si>
  <si>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</si>
  <si>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</si>
  <si>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①　×　９０％　×　②　＝</t>
    <phoneticPr fontId="1"/>
  </si>
  <si>
    <t>平均</t>
    <rPh sb="0" eb="2">
      <t>ヘイキン</t>
    </rPh>
    <phoneticPr fontId="1"/>
  </si>
  <si>
    <r>
      <t xml:space="preserve">前年度実績が６月未満の事業所
</t>
    </r>
    <r>
      <rPr>
        <sz val="8"/>
        <color theme="1"/>
        <rFont val="ＭＳ ゴシック"/>
        <family val="3"/>
        <charset val="128"/>
      </rPr>
      <t>または</t>
    </r>
    <r>
      <rPr>
        <sz val="11"/>
        <color theme="1"/>
        <rFont val="ＭＳ ゴシック"/>
        <family val="3"/>
        <charset val="128"/>
      </rPr>
      <t xml:space="preserve">
前年度から定員を２５％以上変更する事業所</t>
    </r>
    <phoneticPr fontId="1"/>
  </si>
  <si>
    <t>となります。</t>
    <phoneticPr fontId="1"/>
  </si>
  <si>
    <t>＜参考＞</t>
    <rPh sb="1" eb="3">
      <t>サンコウ</t>
    </rPh>
    <phoneticPr fontId="1"/>
  </si>
  <si>
    <t>平均利用延人員</t>
    <rPh sb="0" eb="2">
      <t>ヘイキン</t>
    </rPh>
    <rPh sb="2" eb="4">
      <t>リヨウ</t>
    </rPh>
    <rPh sb="4" eb="5">
      <t>ノ</t>
    </rPh>
    <rPh sb="5" eb="7">
      <t>ジンイン</t>
    </rPh>
    <phoneticPr fontId="1"/>
  </si>
  <si>
    <t>通常規模型</t>
    <rPh sb="0" eb="2">
      <t>ツウジョウ</t>
    </rPh>
    <rPh sb="2" eb="4">
      <t>キボ</t>
    </rPh>
    <rPh sb="4" eb="5">
      <t>ガタ</t>
    </rPh>
    <phoneticPr fontId="1"/>
  </si>
  <si>
    <t>大規模型（Ⅰ）</t>
    <rPh sb="0" eb="3">
      <t>ダイキボ</t>
    </rPh>
    <rPh sb="3" eb="4">
      <t>ガタ</t>
    </rPh>
    <phoneticPr fontId="1"/>
  </si>
  <si>
    <t>大規模型（Ⅱ）</t>
    <rPh sb="0" eb="3">
      <t>ダイキボ</t>
    </rPh>
    <rPh sb="3" eb="4">
      <t>ガタ</t>
    </rPh>
    <phoneticPr fontId="1"/>
  </si>
  <si>
    <t>通所リハビリテーション費　事業所規模計算表</t>
    <rPh sb="0" eb="2">
      <t>ツウショ</t>
    </rPh>
    <rPh sb="11" eb="12">
      <t>ヒ</t>
    </rPh>
    <rPh sb="13" eb="16">
      <t>ジギョウショ</t>
    </rPh>
    <rPh sb="16" eb="18">
      <t>キボ</t>
    </rPh>
    <rPh sb="18" eb="20">
      <t>ケイサン</t>
    </rPh>
    <rPh sb="20" eb="21">
      <t>ヒョウ</t>
    </rPh>
    <phoneticPr fontId="1"/>
  </si>
  <si>
    <t>２時間以上３時間未満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</si>
  <si>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</si>
  <si>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３時間以上４時間未満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</si>
  <si>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</si>
  <si>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６時間以上８時間未満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</si>
  <si>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×1/4</t>
    <phoneticPr fontId="1"/>
  </si>
  <si>
    <t>２時間未満</t>
    <rPh sb="1" eb="3">
      <t>ジカン</t>
    </rPh>
    <rPh sb="3" eb="5">
      <t>ミマン</t>
    </rPh>
    <phoneticPr fontId="1"/>
  </si>
  <si>
    <t>×1/4</t>
    <phoneticPr fontId="1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</si>
  <si>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</si>
  <si>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９　月</t>
    <phoneticPr fontId="1"/>
  </si>
  <si>
    <t>１０　月</t>
    <phoneticPr fontId="1"/>
  </si>
  <si>
    <t>１１　月</t>
    <phoneticPr fontId="1"/>
  </si>
  <si>
    <t>１　月</t>
    <phoneticPr fontId="1"/>
  </si>
  <si>
    <t>２　月</t>
    <phoneticPr fontId="1"/>
  </si>
  <si>
    <t>３　月</t>
    <phoneticPr fontId="1"/>
  </si>
  <si>
    <t>750人以内</t>
    <rPh sb="3" eb="4">
      <t>ニン</t>
    </rPh>
    <rPh sb="4" eb="6">
      <t>イナイ</t>
    </rPh>
    <phoneticPr fontId="1"/>
  </si>
  <si>
    <t>750人超900人以内</t>
    <rPh sb="3" eb="4">
      <t>ニン</t>
    </rPh>
    <rPh sb="4" eb="5">
      <t>チョウ</t>
    </rPh>
    <rPh sb="8" eb="9">
      <t>ニン</t>
    </rPh>
    <rPh sb="9" eb="11">
      <t>イナイ</t>
    </rPh>
    <phoneticPr fontId="1"/>
  </si>
  <si>
    <t>900人超</t>
    <rPh sb="3" eb="4">
      <t>ニン</t>
    </rPh>
    <rPh sb="4" eb="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</si>
</sst>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411]ggge&quot;年&quot;m&quot;月&quot;"/>
    <numFmt numFmtId="178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</xf>
    <xf numFmtId="176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left" vertical="center" shrinkToFit="1"/>
    </xf>
    <xf numFmtId="0" fontId="2" fillId="2" borderId="2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shrinkToFit="1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22" xfId="0" applyFont="1" applyFill="1" applyBorder="1" applyAlignment="1" applyProtection="1">
      <alignment horizontal="center" vertical="center" shrinkToFit="1"/>
    </xf>
    <xf numFmtId="176" fontId="2" fillId="3" borderId="2" xfId="0" applyNumberFormat="1" applyFont="1" applyFill="1" applyBorder="1" applyAlignment="1" applyProtection="1">
      <alignment horizontal="center" vertical="center" shrinkToFit="1"/>
    </xf>
    <xf numFmtId="0" fontId="2" fillId="3" borderId="25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0" fillId="0" borderId="18" xfId="0" applyBorder="1" applyProtection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3" borderId="19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7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Protection="1">
      <alignment vertical="center"/>
    </xf>
    <xf numFmtId="0" fontId="2" fillId="3" borderId="18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wrapText="1" shrinkToFit="1"/>
    </xf>
    <xf numFmtId="0" fontId="3" fillId="2" borderId="9" xfId="0" applyFont="1" applyFill="1" applyBorder="1" applyAlignment="1" applyProtection="1">
      <alignment horizontal="center" shrinkToFit="1"/>
    </xf>
    <xf numFmtId="0" fontId="7" fillId="2" borderId="0" xfId="0" applyFont="1" applyFill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shrinkToFit="1"/>
    </xf>
    <xf numFmtId="176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2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177" fontId="2" fillId="3" borderId="1" xfId="0" applyNumberFormat="1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fgColor theme="1"/>
        </patternFill>
      </fill>
    </dxf>
  </dxfs>
  <tableStyles count="0" defaultTableStyle="TableStyleMedium2" defaultPivotStyle="PivotStyleLight16"/>
  <colors>
    <mruColors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tabSelected="1" view="pageBreakPreview" zoomScaleNormal="80" zoomScaleSheetLayoutView="100" workbookViewId="0">
      <selection activeCell="C2" sqref="C2:K2"/>
    </sheetView>
  </sheetViews>
  <sheetFormatPr defaultRowHeight="13.5" x14ac:dyDescent="0.15"/>
  <cols>
    <col min="1" max="1" width="0.875" style="4" customWidth="1"/>
    <col min="2" max="2" width="13.75" style="4" customWidth="1"/>
    <col min="3" max="3" width="4.625" style="4" customWidth="1"/>
    <col min="4" max="6" width="7.5" style="4" customWidth="1"/>
    <col min="7" max="18" width="7.375" style="4" customWidth="1"/>
    <col min="19" max="19" width="0.875" style="4" customWidth="1"/>
    <col min="20" max="16384" width="9" style="4"/>
  </cols>
  <sheetData>
    <row r="1" spans="2:18" ht="24" customHeight="1" x14ac:dyDescent="0.15">
      <c r="B1" s="60" t="s">
        <v>55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2:18" ht="16.5" customHeight="1" x14ac:dyDescent="0.15">
      <c r="B2" s="18" t="s">
        <v>37</v>
      </c>
      <c r="C2" s="61"/>
      <c r="D2" s="62"/>
      <c r="E2" s="62"/>
      <c r="F2" s="62"/>
      <c r="G2" s="62"/>
      <c r="H2" s="62"/>
      <c r="I2" s="62"/>
      <c r="J2" s="62"/>
      <c r="K2" s="63"/>
    </row>
    <row r="3" spans="2:18" ht="16.5" customHeight="1" x14ac:dyDescent="0.15">
      <c r="B3" s="18" t="s">
        <v>38</v>
      </c>
      <c r="C3" s="80"/>
      <c r="D3" s="81"/>
      <c r="E3" s="11" t="s">
        <v>39</v>
      </c>
    </row>
    <row r="4" spans="2:18" ht="6" customHeight="1" thickBot="1" x14ac:dyDescent="0.2"/>
    <row r="5" spans="2:18" s="1" customFormat="1" ht="27.75" customHeight="1" thickBot="1" x14ac:dyDescent="0.2">
      <c r="B5" s="74" t="s">
        <v>7</v>
      </c>
      <c r="C5" s="75"/>
      <c r="D5" s="75"/>
      <c r="E5" s="75"/>
      <c r="F5" s="76"/>
    </row>
    <row r="6" spans="2:18" s="1" customFormat="1" ht="8.25" customHeight="1" x14ac:dyDescent="0.15"/>
    <row r="7" spans="2:18" ht="15.75" customHeight="1" x14ac:dyDescent="0.15">
      <c r="B7" s="2"/>
      <c r="C7" s="3"/>
      <c r="D7" s="36" t="s">
        <v>25</v>
      </c>
      <c r="E7" s="37"/>
      <c r="F7" s="38"/>
      <c r="G7" s="79" t="s">
        <v>26</v>
      </c>
      <c r="H7" s="79"/>
      <c r="I7" s="79"/>
      <c r="J7" s="35" t="s">
        <v>28</v>
      </c>
      <c r="K7" s="35"/>
      <c r="L7" s="35"/>
      <c r="M7" s="35" t="s">
        <v>29</v>
      </c>
      <c r="N7" s="35"/>
      <c r="O7" s="35"/>
      <c r="P7" s="35" t="s">
        <v>30</v>
      </c>
      <c r="Q7" s="35"/>
      <c r="R7" s="35"/>
    </row>
    <row r="8" spans="2:18" ht="15.75" customHeight="1" x14ac:dyDescent="0.15">
      <c r="B8" s="5"/>
      <c r="C8" s="6"/>
      <c r="D8" s="36" t="s">
        <v>10</v>
      </c>
      <c r="E8" s="37"/>
      <c r="F8" s="38"/>
      <c r="G8" s="17" t="s">
        <v>4</v>
      </c>
      <c r="H8" s="22" t="s">
        <v>5</v>
      </c>
      <c r="I8" s="7" t="s">
        <v>6</v>
      </c>
      <c r="J8" s="17" t="s">
        <v>4</v>
      </c>
      <c r="K8" s="22" t="s">
        <v>5</v>
      </c>
      <c r="L8" s="7" t="s">
        <v>6</v>
      </c>
      <c r="M8" s="17" t="s">
        <v>4</v>
      </c>
      <c r="N8" s="22" t="s">
        <v>5</v>
      </c>
      <c r="O8" s="7" t="s">
        <v>6</v>
      </c>
      <c r="P8" s="17" t="s">
        <v>4</v>
      </c>
      <c r="Q8" s="22" t="s">
        <v>5</v>
      </c>
      <c r="R8" s="22" t="s">
        <v>6</v>
      </c>
    </row>
    <row r="9" spans="2:18" ht="17.25" customHeight="1" x14ac:dyDescent="0.15">
      <c r="B9" s="39" t="s">
        <v>22</v>
      </c>
      <c r="C9" s="40"/>
      <c r="D9" s="36" t="s">
        <v>57</v>
      </c>
      <c r="E9" s="37"/>
      <c r="F9" s="38"/>
      <c r="G9" s="21"/>
      <c r="H9" s="18" t="s">
        <v>61</v>
      </c>
      <c r="I9" s="18" t="str">
        <f>IF(G9="","",G9*0.25)</f>
        <v/>
      </c>
      <c r="J9" s="21"/>
      <c r="K9" s="18" t="s">
        <v>61</v>
      </c>
      <c r="L9" s="18" t="str">
        <f>IF(J9="","",J9*0.25)</f>
        <v/>
      </c>
      <c r="M9" s="21"/>
      <c r="N9" s="18" t="s">
        <v>61</v>
      </c>
      <c r="O9" s="18" t="str">
        <f>IF(M9="","",M9*0.25)</f>
        <v/>
      </c>
      <c r="P9" s="21"/>
      <c r="Q9" s="18" t="s">
        <v>61</v>
      </c>
      <c r="R9" s="18" t="str">
        <f>IF(P9="","",P9*0.25)</f>
        <v/>
      </c>
    </row>
    <row r="10" spans="2:18" ht="17.25" customHeight="1" x14ac:dyDescent="0.15">
      <c r="B10" s="41"/>
      <c r="C10" s="42"/>
      <c r="D10" s="36" t="s">
        <v>56</v>
      </c>
      <c r="E10" s="37"/>
      <c r="F10" s="38"/>
      <c r="G10" s="45"/>
      <c r="H10" s="29" t="s">
        <v>31</v>
      </c>
      <c r="I10" s="29" t="str">
        <f>IF(G10="","",G10*0.5)</f>
        <v/>
      </c>
      <c r="J10" s="45"/>
      <c r="K10" s="29" t="s">
        <v>31</v>
      </c>
      <c r="L10" s="29" t="str">
        <f>IF(J10="","",J10*0.5)</f>
        <v/>
      </c>
      <c r="M10" s="45"/>
      <c r="N10" s="29" t="s">
        <v>31</v>
      </c>
      <c r="O10" s="29" t="str">
        <f>IF(M10="","",M10*0.5)</f>
        <v/>
      </c>
      <c r="P10" s="45"/>
      <c r="Q10" s="29" t="s">
        <v>31</v>
      </c>
      <c r="R10" s="29" t="str">
        <f>IF(P10="","",P10*0.5)</f>
        <v/>
      </c>
    </row>
    <row r="11" spans="2:18" ht="17.25" customHeight="1" x14ac:dyDescent="0.15">
      <c r="B11" s="41"/>
      <c r="C11" s="42"/>
      <c r="D11" s="36" t="s">
        <v>58</v>
      </c>
      <c r="E11" s="37"/>
      <c r="F11" s="38"/>
      <c r="G11" s="46"/>
      <c r="H11" s="30"/>
      <c r="I11" s="47"/>
      <c r="J11" s="46"/>
      <c r="K11" s="30"/>
      <c r="L11" s="47"/>
      <c r="M11" s="46"/>
      <c r="N11" s="30"/>
      <c r="O11" s="47"/>
      <c r="P11" s="46"/>
      <c r="Q11" s="30"/>
      <c r="R11" s="47"/>
    </row>
    <row r="12" spans="2:18" ht="17.25" customHeight="1" x14ac:dyDescent="0.15">
      <c r="B12" s="41"/>
      <c r="C12" s="42"/>
      <c r="D12" s="36" t="s">
        <v>59</v>
      </c>
      <c r="E12" s="37"/>
      <c r="F12" s="38"/>
      <c r="G12" s="21"/>
      <c r="H12" s="18" t="s">
        <v>32</v>
      </c>
      <c r="I12" s="18" t="str">
        <f>IF(G12="","",G12*0.75)</f>
        <v/>
      </c>
      <c r="J12" s="21"/>
      <c r="K12" s="18" t="s">
        <v>32</v>
      </c>
      <c r="L12" s="18" t="str">
        <f>IF(J12="","",J12*0.75)</f>
        <v/>
      </c>
      <c r="M12" s="21"/>
      <c r="N12" s="18" t="s">
        <v>32</v>
      </c>
      <c r="O12" s="18" t="str">
        <f>IF(M12="","",M12*0.75)</f>
        <v/>
      </c>
      <c r="P12" s="21"/>
      <c r="Q12" s="18" t="s">
        <v>32</v>
      </c>
      <c r="R12" s="18" t="str">
        <f>IF(P12="","",P12*0.75)</f>
        <v/>
      </c>
    </row>
    <row r="13" spans="2:18" ht="17.25" customHeight="1" x14ac:dyDescent="0.15">
      <c r="B13" s="43"/>
      <c r="C13" s="44"/>
      <c r="D13" s="36" t="s">
        <v>60</v>
      </c>
      <c r="E13" s="37"/>
      <c r="F13" s="38"/>
      <c r="G13" s="21"/>
      <c r="H13" s="18" t="s">
        <v>33</v>
      </c>
      <c r="I13" s="18" t="str">
        <f>IF(G13="","",G13*1)</f>
        <v/>
      </c>
      <c r="J13" s="21"/>
      <c r="K13" s="18" t="s">
        <v>27</v>
      </c>
      <c r="L13" s="18" t="str">
        <f>IF(J13="","",J13*1)</f>
        <v/>
      </c>
      <c r="M13" s="21"/>
      <c r="N13" s="18" t="s">
        <v>27</v>
      </c>
      <c r="O13" s="18" t="str">
        <f>IF(M13="","",M13*1)</f>
        <v/>
      </c>
      <c r="P13" s="21"/>
      <c r="Q13" s="18" t="s">
        <v>27</v>
      </c>
      <c r="R13" s="18" t="str">
        <f>IF(P13="","",P13*1)</f>
        <v/>
      </c>
    </row>
    <row r="14" spans="2:18" ht="17.25" customHeight="1" x14ac:dyDescent="0.15">
      <c r="B14" s="33" t="s">
        <v>41</v>
      </c>
      <c r="C14" s="35" t="s">
        <v>34</v>
      </c>
      <c r="D14" s="36" t="s">
        <v>62</v>
      </c>
      <c r="E14" s="37"/>
      <c r="F14" s="38"/>
      <c r="G14" s="21"/>
      <c r="H14" s="18" t="s">
        <v>63</v>
      </c>
      <c r="I14" s="18" t="str">
        <f>IF(G14="","",G14*0.25)</f>
        <v/>
      </c>
      <c r="J14" s="21"/>
      <c r="K14" s="18" t="s">
        <v>63</v>
      </c>
      <c r="L14" s="18" t="str">
        <f>IF(J14="","",J14*0.25)</f>
        <v/>
      </c>
      <c r="M14" s="21"/>
      <c r="N14" s="18" t="s">
        <v>63</v>
      </c>
      <c r="O14" s="18" t="str">
        <f>IF(M14="","",M14*0.25)</f>
        <v/>
      </c>
      <c r="P14" s="21"/>
      <c r="Q14" s="18" t="s">
        <v>63</v>
      </c>
      <c r="R14" s="18" t="str">
        <f>IF(P14="","",P14*0.25)</f>
        <v/>
      </c>
    </row>
    <row r="15" spans="2:18" ht="17.25" customHeight="1" x14ac:dyDescent="0.15">
      <c r="B15" s="33"/>
      <c r="C15" s="35"/>
      <c r="D15" s="36" t="s">
        <v>64</v>
      </c>
      <c r="E15" s="37"/>
      <c r="F15" s="38"/>
      <c r="G15" s="21"/>
      <c r="H15" s="18" t="s">
        <v>31</v>
      </c>
      <c r="I15" s="18" t="str">
        <f>IF(G15="","",G15*0.5)</f>
        <v/>
      </c>
      <c r="J15" s="21"/>
      <c r="K15" s="18" t="s">
        <v>31</v>
      </c>
      <c r="L15" s="18" t="str">
        <f>IF(J15="","",J15*0.5)</f>
        <v/>
      </c>
      <c r="M15" s="21"/>
      <c r="N15" s="18" t="s">
        <v>31</v>
      </c>
      <c r="O15" s="18" t="str">
        <f>IF(M15="","",M15*0.5)</f>
        <v/>
      </c>
      <c r="P15" s="21"/>
      <c r="Q15" s="18" t="s">
        <v>31</v>
      </c>
      <c r="R15" s="18" t="str">
        <f>IF(P15="","",P15*0.5)</f>
        <v/>
      </c>
    </row>
    <row r="16" spans="2:18" ht="17.25" customHeight="1" x14ac:dyDescent="0.15">
      <c r="B16" s="33"/>
      <c r="C16" s="35"/>
      <c r="D16" s="36" t="s">
        <v>59</v>
      </c>
      <c r="E16" s="37"/>
      <c r="F16" s="38"/>
      <c r="G16" s="21"/>
      <c r="H16" s="18" t="s">
        <v>32</v>
      </c>
      <c r="I16" s="18" t="str">
        <f>IF(G16="","",G16*0.75)</f>
        <v/>
      </c>
      <c r="J16" s="21"/>
      <c r="K16" s="18" t="s">
        <v>32</v>
      </c>
      <c r="L16" s="18" t="str">
        <f>IF(J16="","",J16*0.75)</f>
        <v/>
      </c>
      <c r="M16" s="21"/>
      <c r="N16" s="18" t="s">
        <v>32</v>
      </c>
      <c r="O16" s="18" t="str">
        <f>IF(M16="","",M16*0.75)</f>
        <v/>
      </c>
      <c r="P16" s="21"/>
      <c r="Q16" s="18" t="s">
        <v>32</v>
      </c>
      <c r="R16" s="18" t="str">
        <f>IF(P16="","",P16*0.75)</f>
        <v/>
      </c>
    </row>
    <row r="17" spans="2:21" ht="17.25" customHeight="1" x14ac:dyDescent="0.15">
      <c r="B17" s="33"/>
      <c r="C17" s="35"/>
      <c r="D17" s="36" t="s">
        <v>60</v>
      </c>
      <c r="E17" s="37"/>
      <c r="F17" s="38"/>
      <c r="G17" s="21"/>
      <c r="H17" s="18" t="s">
        <v>27</v>
      </c>
      <c r="I17" s="18" t="str">
        <f>IF(G17="","",G17*1)</f>
        <v/>
      </c>
      <c r="J17" s="21"/>
      <c r="K17" s="18" t="s">
        <v>27</v>
      </c>
      <c r="L17" s="18" t="str">
        <f>IF(J17="","",J17*1)</f>
        <v/>
      </c>
      <c r="M17" s="21"/>
      <c r="N17" s="18" t="s">
        <v>27</v>
      </c>
      <c r="O17" s="18" t="str">
        <f>IF(M17="","",M17*1)</f>
        <v/>
      </c>
      <c r="P17" s="21"/>
      <c r="Q17" s="18" t="s">
        <v>27</v>
      </c>
      <c r="R17" s="18" t="str">
        <f>IF(P17="","",P17*1)</f>
        <v/>
      </c>
      <c r="U17" s="1"/>
    </row>
    <row r="18" spans="2:21" ht="21.75" customHeight="1" thickBot="1" x14ac:dyDescent="0.2">
      <c r="B18" s="34"/>
      <c r="C18" s="22" t="s">
        <v>35</v>
      </c>
      <c r="D18" s="51" t="s">
        <v>9</v>
      </c>
      <c r="E18" s="52"/>
      <c r="F18" s="53"/>
      <c r="G18" s="21"/>
      <c r="H18" s="24"/>
      <c r="I18" s="7" t="str">
        <f>IF(G18="","",G18)</f>
        <v/>
      </c>
      <c r="J18" s="8"/>
      <c r="K18" s="24"/>
      <c r="L18" s="7" t="str">
        <f>IF(J18="","",J18)</f>
        <v/>
      </c>
      <c r="M18" s="8"/>
      <c r="N18" s="19"/>
      <c r="O18" s="7" t="str">
        <f>IF(M18="","",M18)</f>
        <v/>
      </c>
      <c r="P18" s="8"/>
      <c r="Q18" s="19"/>
      <c r="R18" s="25" t="str">
        <f>IF(P18="","",P18)</f>
        <v/>
      </c>
    </row>
    <row r="19" spans="2:21" ht="21.75" customHeight="1" thickBot="1" x14ac:dyDescent="0.2">
      <c r="B19" s="54" t="s">
        <v>21</v>
      </c>
      <c r="C19" s="54"/>
      <c r="D19" s="54"/>
      <c r="E19" s="54"/>
      <c r="F19" s="54"/>
      <c r="G19" s="55"/>
      <c r="H19" s="50"/>
      <c r="I19" s="20" t="str">
        <f>IF(AND(I9="",I10="",I12="",I13="",I14="",I15="",I16="",I17="",I18=""),"",SUM(I9:I18))</f>
        <v/>
      </c>
      <c r="J19" s="49"/>
      <c r="K19" s="50"/>
      <c r="L19" s="20" t="str">
        <f>IF(AND(L9="",L10="",L12="",L13="",L14="",L15="",L16="",L17="",L18=""),"",SUM(L9:L18))</f>
        <v/>
      </c>
      <c r="M19" s="49"/>
      <c r="N19" s="50"/>
      <c r="O19" s="20" t="str">
        <f>IF(AND(O9="",O10="",O12="",O13="",O14="",O15="",O16="",O17="",O18=""),"",SUM(O9:O18))</f>
        <v/>
      </c>
      <c r="P19" s="49"/>
      <c r="Q19" s="50"/>
      <c r="R19" s="18" t="str">
        <f>IF(AND(R9="",R10="",R12="",R13="",R14="",R15="",R16="",R17="",R18=""),"",SUM(R9:R18))</f>
        <v/>
      </c>
    </row>
    <row r="20" spans="2:21" ht="21.75" customHeight="1" x14ac:dyDescent="0.15">
      <c r="B20" s="9"/>
      <c r="C20" s="9"/>
      <c r="D20" s="9"/>
      <c r="E20" s="9"/>
      <c r="F20" s="9"/>
      <c r="H20" s="23" t="s">
        <v>36</v>
      </c>
      <c r="I20" s="10" t="str">
        <f>IF(G19="した",IF(I19="","",ROUND((I19/7*6),2)),"")</f>
        <v/>
      </c>
      <c r="K20" s="23" t="s">
        <v>36</v>
      </c>
      <c r="L20" s="10" t="str">
        <f>IF(J19="した",IF(L19="","",ROUND((L19/7*6),2)),"")</f>
        <v/>
      </c>
      <c r="N20" s="23" t="s">
        <v>36</v>
      </c>
      <c r="O20" s="10" t="str">
        <f>IF(M19="した",IF(O19="","",ROUND((O19/7*6),2)),"")</f>
        <v/>
      </c>
      <c r="Q20" s="23" t="s">
        <v>36</v>
      </c>
      <c r="R20" s="10" t="str">
        <f>IF(P19="した",IF(R19="","",ROUND((R19/7*6),2)),"")</f>
        <v/>
      </c>
    </row>
    <row r="21" spans="2:21" ht="7.5" customHeight="1" x14ac:dyDescent="0.15"/>
    <row r="22" spans="2:21" ht="15.75" customHeight="1" x14ac:dyDescent="0.15">
      <c r="B22" s="2"/>
      <c r="C22" s="3"/>
      <c r="D22" s="36" t="s">
        <v>25</v>
      </c>
      <c r="E22" s="37"/>
      <c r="F22" s="38"/>
      <c r="G22" s="79" t="s">
        <v>23</v>
      </c>
      <c r="H22" s="79"/>
      <c r="I22" s="79"/>
      <c r="J22" s="35" t="s">
        <v>65</v>
      </c>
      <c r="K22" s="35"/>
      <c r="L22" s="35"/>
      <c r="M22" s="35" t="s">
        <v>66</v>
      </c>
      <c r="N22" s="35"/>
      <c r="O22" s="35"/>
      <c r="P22" s="35" t="s">
        <v>67</v>
      </c>
      <c r="Q22" s="35"/>
      <c r="R22" s="35"/>
    </row>
    <row r="23" spans="2:21" ht="15.75" customHeight="1" x14ac:dyDescent="0.15">
      <c r="B23" s="5"/>
      <c r="C23" s="6"/>
      <c r="D23" s="36" t="s">
        <v>10</v>
      </c>
      <c r="E23" s="37"/>
      <c r="F23" s="38"/>
      <c r="G23" s="17" t="s">
        <v>4</v>
      </c>
      <c r="H23" s="22" t="s">
        <v>5</v>
      </c>
      <c r="I23" s="7" t="s">
        <v>6</v>
      </c>
      <c r="J23" s="17" t="s">
        <v>4</v>
      </c>
      <c r="K23" s="22" t="s">
        <v>5</v>
      </c>
      <c r="L23" s="7" t="s">
        <v>6</v>
      </c>
      <c r="M23" s="17" t="s">
        <v>4</v>
      </c>
      <c r="N23" s="22" t="s">
        <v>5</v>
      </c>
      <c r="O23" s="7" t="s">
        <v>6</v>
      </c>
      <c r="P23" s="17" t="s">
        <v>4</v>
      </c>
      <c r="Q23" s="22" t="s">
        <v>5</v>
      </c>
      <c r="R23" s="22" t="s">
        <v>6</v>
      </c>
    </row>
    <row r="24" spans="2:21" ht="17.25" customHeight="1" x14ac:dyDescent="0.15">
      <c r="B24" s="39" t="s">
        <v>22</v>
      </c>
      <c r="C24" s="40"/>
      <c r="D24" s="36" t="s">
        <v>57</v>
      </c>
      <c r="E24" s="37"/>
      <c r="F24" s="38"/>
      <c r="G24" s="21"/>
      <c r="H24" s="18" t="s">
        <v>61</v>
      </c>
      <c r="I24" s="18" t="str">
        <f>IF(G24="","",G24*0.25)</f>
        <v/>
      </c>
      <c r="J24" s="21"/>
      <c r="K24" s="18" t="s">
        <v>61</v>
      </c>
      <c r="L24" s="18" t="str">
        <f>IF(J24="","",J24*0.25)</f>
        <v/>
      </c>
      <c r="M24" s="21"/>
      <c r="N24" s="18" t="s">
        <v>61</v>
      </c>
      <c r="O24" s="18" t="str">
        <f>IF(M24="","",M24*0.25)</f>
        <v/>
      </c>
      <c r="P24" s="21"/>
      <c r="Q24" s="18" t="s">
        <v>61</v>
      </c>
      <c r="R24" s="18" t="str">
        <f>IF(P24="","",P24*0.25)</f>
        <v/>
      </c>
    </row>
    <row r="25" spans="2:21" ht="17.25" customHeight="1" x14ac:dyDescent="0.15">
      <c r="B25" s="41"/>
      <c r="C25" s="42"/>
      <c r="D25" s="36" t="s">
        <v>56</v>
      </c>
      <c r="E25" s="37"/>
      <c r="F25" s="38"/>
      <c r="G25" s="45"/>
      <c r="H25" s="29" t="s">
        <v>31</v>
      </c>
      <c r="I25" s="29" t="str">
        <f>IF(G25="","",G25*0.5)</f>
        <v/>
      </c>
      <c r="J25" s="45"/>
      <c r="K25" s="29" t="s">
        <v>31</v>
      </c>
      <c r="L25" s="29" t="str">
        <f>IF(J25="","",J25*0.5)</f>
        <v/>
      </c>
      <c r="M25" s="45"/>
      <c r="N25" s="29" t="s">
        <v>31</v>
      </c>
      <c r="O25" s="29" t="str">
        <f>IF(M25="","",M25*0.5)</f>
        <v/>
      </c>
      <c r="P25" s="45"/>
      <c r="Q25" s="29" t="s">
        <v>31</v>
      </c>
      <c r="R25" s="29" t="str">
        <f>IF(P25="","",P25*0.5)</f>
        <v/>
      </c>
    </row>
    <row r="26" spans="2:21" ht="17.25" customHeight="1" x14ac:dyDescent="0.15">
      <c r="B26" s="41"/>
      <c r="C26" s="42"/>
      <c r="D26" s="36" t="s">
        <v>58</v>
      </c>
      <c r="E26" s="37"/>
      <c r="F26" s="38"/>
      <c r="G26" s="46"/>
      <c r="H26" s="30"/>
      <c r="I26" s="47"/>
      <c r="J26" s="46"/>
      <c r="K26" s="30"/>
      <c r="L26" s="47"/>
      <c r="M26" s="46"/>
      <c r="N26" s="30"/>
      <c r="O26" s="47"/>
      <c r="P26" s="46"/>
      <c r="Q26" s="30"/>
      <c r="R26" s="47"/>
    </row>
    <row r="27" spans="2:21" ht="17.25" customHeight="1" x14ac:dyDescent="0.15">
      <c r="B27" s="41"/>
      <c r="C27" s="42"/>
      <c r="D27" s="36" t="s">
        <v>59</v>
      </c>
      <c r="E27" s="37"/>
      <c r="F27" s="38"/>
      <c r="G27" s="21"/>
      <c r="H27" s="18" t="s">
        <v>32</v>
      </c>
      <c r="I27" s="18" t="str">
        <f>IF(G27="","",G27*0.75)</f>
        <v/>
      </c>
      <c r="J27" s="21"/>
      <c r="K27" s="18" t="s">
        <v>32</v>
      </c>
      <c r="L27" s="18" t="str">
        <f>IF(J27="","",J27*0.75)</f>
        <v/>
      </c>
      <c r="M27" s="21"/>
      <c r="N27" s="18" t="s">
        <v>32</v>
      </c>
      <c r="O27" s="18" t="str">
        <f>IF(M27="","",M27*0.75)</f>
        <v/>
      </c>
      <c r="P27" s="21"/>
      <c r="Q27" s="18" t="s">
        <v>32</v>
      </c>
      <c r="R27" s="18" t="str">
        <f>IF(P27="","",P27*0.75)</f>
        <v/>
      </c>
    </row>
    <row r="28" spans="2:21" ht="17.25" customHeight="1" x14ac:dyDescent="0.15">
      <c r="B28" s="43"/>
      <c r="C28" s="44"/>
      <c r="D28" s="36" t="s">
        <v>60</v>
      </c>
      <c r="E28" s="37"/>
      <c r="F28" s="38"/>
      <c r="G28" s="21"/>
      <c r="H28" s="18" t="s">
        <v>27</v>
      </c>
      <c r="I28" s="18" t="str">
        <f>IF(G28="","",G28*1)</f>
        <v/>
      </c>
      <c r="J28" s="21"/>
      <c r="K28" s="18" t="s">
        <v>27</v>
      </c>
      <c r="L28" s="18" t="str">
        <f>IF(J28="","",J28*1)</f>
        <v/>
      </c>
      <c r="M28" s="21"/>
      <c r="N28" s="18" t="s">
        <v>27</v>
      </c>
      <c r="O28" s="18" t="str">
        <f>IF(M28="","",M28*1)</f>
        <v/>
      </c>
      <c r="P28" s="21"/>
      <c r="Q28" s="18" t="s">
        <v>27</v>
      </c>
      <c r="R28" s="18" t="str">
        <f>IF(P28="","",P28*1)</f>
        <v/>
      </c>
    </row>
    <row r="29" spans="2:21" ht="17.25" customHeight="1" x14ac:dyDescent="0.15">
      <c r="B29" s="33" t="s">
        <v>41</v>
      </c>
      <c r="C29" s="35" t="s">
        <v>34</v>
      </c>
      <c r="D29" s="36" t="s">
        <v>62</v>
      </c>
      <c r="E29" s="37"/>
      <c r="F29" s="38"/>
      <c r="G29" s="21"/>
      <c r="H29" s="18" t="s">
        <v>63</v>
      </c>
      <c r="I29" s="18" t="str">
        <f>IF(G29="","",G29*0.25)</f>
        <v/>
      </c>
      <c r="J29" s="21"/>
      <c r="K29" s="18" t="s">
        <v>63</v>
      </c>
      <c r="L29" s="18" t="str">
        <f>IF(J29="","",J29*0.25)</f>
        <v/>
      </c>
      <c r="M29" s="21"/>
      <c r="N29" s="18" t="s">
        <v>63</v>
      </c>
      <c r="O29" s="18" t="str">
        <f>IF(M29="","",M29*0.25)</f>
        <v/>
      </c>
      <c r="P29" s="21"/>
      <c r="Q29" s="18" t="s">
        <v>63</v>
      </c>
      <c r="R29" s="18" t="str">
        <f>IF(P29="","",P29*0.25)</f>
        <v/>
      </c>
    </row>
    <row r="30" spans="2:21" ht="17.25" customHeight="1" x14ac:dyDescent="0.15">
      <c r="B30" s="33"/>
      <c r="C30" s="35"/>
      <c r="D30" s="36" t="s">
        <v>64</v>
      </c>
      <c r="E30" s="37"/>
      <c r="F30" s="38"/>
      <c r="G30" s="21"/>
      <c r="H30" s="18" t="s">
        <v>31</v>
      </c>
      <c r="I30" s="18" t="str">
        <f>IF(G30="","",G30*0.5)</f>
        <v/>
      </c>
      <c r="J30" s="21"/>
      <c r="K30" s="18" t="s">
        <v>31</v>
      </c>
      <c r="L30" s="18" t="str">
        <f>IF(J30="","",J30*0.5)</f>
        <v/>
      </c>
      <c r="M30" s="21"/>
      <c r="N30" s="18" t="s">
        <v>31</v>
      </c>
      <c r="O30" s="18" t="str">
        <f>IF(M30="","",M30*0.5)</f>
        <v/>
      </c>
      <c r="P30" s="21"/>
      <c r="Q30" s="18" t="s">
        <v>31</v>
      </c>
      <c r="R30" s="18" t="str">
        <f>IF(P30="","",P30*0.5)</f>
        <v/>
      </c>
    </row>
    <row r="31" spans="2:21" ht="17.25" customHeight="1" x14ac:dyDescent="0.15">
      <c r="B31" s="33"/>
      <c r="C31" s="35"/>
      <c r="D31" s="36" t="s">
        <v>59</v>
      </c>
      <c r="E31" s="37"/>
      <c r="F31" s="38"/>
      <c r="G31" s="21"/>
      <c r="H31" s="18" t="s">
        <v>32</v>
      </c>
      <c r="I31" s="18" t="str">
        <f>IF(G31="","",G31*0.75)</f>
        <v/>
      </c>
      <c r="J31" s="21"/>
      <c r="K31" s="18" t="s">
        <v>32</v>
      </c>
      <c r="L31" s="18" t="str">
        <f>IF(J31="","",J31*0.75)</f>
        <v/>
      </c>
      <c r="M31" s="21"/>
      <c r="N31" s="18" t="s">
        <v>32</v>
      </c>
      <c r="O31" s="18" t="str">
        <f>IF(M31="","",M31*0.75)</f>
        <v/>
      </c>
      <c r="P31" s="21"/>
      <c r="Q31" s="18" t="s">
        <v>32</v>
      </c>
      <c r="R31" s="18" t="str">
        <f>IF(P31="","",P31*0.75)</f>
        <v/>
      </c>
    </row>
    <row r="32" spans="2:21" ht="17.25" customHeight="1" x14ac:dyDescent="0.15">
      <c r="B32" s="33"/>
      <c r="C32" s="35"/>
      <c r="D32" s="36" t="s">
        <v>60</v>
      </c>
      <c r="E32" s="37"/>
      <c r="F32" s="38"/>
      <c r="G32" s="21"/>
      <c r="H32" s="18" t="s">
        <v>27</v>
      </c>
      <c r="I32" s="18" t="str">
        <f>IF(G32="","",G32*1)</f>
        <v/>
      </c>
      <c r="J32" s="21"/>
      <c r="K32" s="18" t="s">
        <v>27</v>
      </c>
      <c r="L32" s="18" t="str">
        <f>IF(J32="","",J32*1)</f>
        <v/>
      </c>
      <c r="M32" s="21"/>
      <c r="N32" s="18" t="s">
        <v>27</v>
      </c>
      <c r="O32" s="18" t="str">
        <f>IF(M32="","",M32*1)</f>
        <v/>
      </c>
      <c r="P32" s="21"/>
      <c r="Q32" s="18" t="s">
        <v>27</v>
      </c>
      <c r="R32" s="18" t="str">
        <f>IF(P32="","",P32*1)</f>
        <v/>
      </c>
      <c r="U32" s="1"/>
    </row>
    <row r="33" spans="2:21" ht="21.75" customHeight="1" thickBot="1" x14ac:dyDescent="0.2">
      <c r="B33" s="34"/>
      <c r="C33" s="22" t="s">
        <v>35</v>
      </c>
      <c r="D33" s="51" t="s">
        <v>9</v>
      </c>
      <c r="E33" s="52"/>
      <c r="F33" s="53"/>
      <c r="G33" s="21"/>
      <c r="H33" s="24"/>
      <c r="I33" s="7" t="str">
        <f>IF(G33="","",G33)</f>
        <v/>
      </c>
      <c r="J33" s="8"/>
      <c r="K33" s="24"/>
      <c r="L33" s="7" t="str">
        <f>IF(J33="","",J33)</f>
        <v/>
      </c>
      <c r="M33" s="8"/>
      <c r="N33" s="19"/>
      <c r="O33" s="7" t="str">
        <f>IF(M33="","",M33)</f>
        <v/>
      </c>
      <c r="P33" s="8"/>
      <c r="Q33" s="19"/>
      <c r="R33" s="25" t="str">
        <f>IF(P33="","",P33)</f>
        <v/>
      </c>
    </row>
    <row r="34" spans="2:21" ht="21.75" customHeight="1" thickBot="1" x14ac:dyDescent="0.2">
      <c r="B34" s="54" t="s">
        <v>21</v>
      </c>
      <c r="C34" s="54"/>
      <c r="D34" s="54"/>
      <c r="E34" s="54"/>
      <c r="F34" s="54"/>
      <c r="G34" s="55"/>
      <c r="H34" s="50"/>
      <c r="I34" s="20" t="str">
        <f>IF(AND(I24="",I25="",I27="",I28="",I29="",I30="",I31="",I32="",I33=""),"",SUM(I24:I33))</f>
        <v/>
      </c>
      <c r="J34" s="49"/>
      <c r="K34" s="50"/>
      <c r="L34" s="20" t="str">
        <f>IF(AND(L24="",L25="",L27="",L28="",L29="",L30="",L31="",L32="",L33=""),"",SUM(L24:L33))</f>
        <v/>
      </c>
      <c r="M34" s="49"/>
      <c r="N34" s="50"/>
      <c r="O34" s="20" t="str">
        <f>IF(AND(O24="",O25="",O27="",O28="",O29="",O30="",O31="",O32="",O33=""),"",SUM(O24:O33))</f>
        <v/>
      </c>
      <c r="P34" s="49"/>
      <c r="Q34" s="50"/>
      <c r="R34" s="18" t="str">
        <f>IF(AND(R24="",R25="",R27="",R28="",R29="",R30="",R31="",R32="",R33=""),"",SUM(R24:R33))</f>
        <v/>
      </c>
    </row>
    <row r="35" spans="2:21" ht="21.75" customHeight="1" x14ac:dyDescent="0.15">
      <c r="B35" s="9"/>
      <c r="C35" s="9"/>
      <c r="D35" s="9"/>
      <c r="E35" s="9"/>
      <c r="F35" s="9"/>
      <c r="H35" s="23" t="s">
        <v>36</v>
      </c>
      <c r="I35" s="10" t="str">
        <f>IF(G34="した",IF(I34="","",ROUND((I34/7*6),2)),"")</f>
        <v/>
      </c>
      <c r="K35" s="23" t="s">
        <v>36</v>
      </c>
      <c r="L35" s="10" t="str">
        <f>IF(J34="した",IF(L34="","",ROUND((L34/7*6),2)),"")</f>
        <v/>
      </c>
      <c r="N35" s="23" t="s">
        <v>36</v>
      </c>
      <c r="O35" s="10" t="str">
        <f>IF(M34="した",IF(O34="","",ROUND((O34/7*6),2)),"")</f>
        <v/>
      </c>
      <c r="Q35" s="23" t="s">
        <v>36</v>
      </c>
      <c r="R35" s="10" t="str">
        <f>IF(P34="した",IF(R34="","",ROUND((R34/7*6),2)),"")</f>
        <v/>
      </c>
    </row>
    <row r="36" spans="2:21" ht="7.5" customHeight="1" x14ac:dyDescent="0.15"/>
    <row r="37" spans="2:21" ht="15.75" customHeight="1" x14ac:dyDescent="0.15">
      <c r="B37" s="2"/>
      <c r="C37" s="3"/>
      <c r="D37" s="36" t="s">
        <v>25</v>
      </c>
      <c r="E37" s="37"/>
      <c r="F37" s="38"/>
      <c r="G37" s="79" t="s">
        <v>24</v>
      </c>
      <c r="H37" s="79"/>
      <c r="I37" s="79"/>
      <c r="J37" s="35" t="s">
        <v>68</v>
      </c>
      <c r="K37" s="35"/>
      <c r="L37" s="35"/>
      <c r="M37" s="35" t="s">
        <v>69</v>
      </c>
      <c r="N37" s="35"/>
      <c r="O37" s="35"/>
      <c r="P37" s="35" t="s">
        <v>70</v>
      </c>
      <c r="Q37" s="35"/>
      <c r="R37" s="35"/>
    </row>
    <row r="38" spans="2:21" ht="15.75" customHeight="1" x14ac:dyDescent="0.15">
      <c r="B38" s="5"/>
      <c r="C38" s="6"/>
      <c r="D38" s="36" t="s">
        <v>10</v>
      </c>
      <c r="E38" s="37"/>
      <c r="F38" s="38"/>
      <c r="G38" s="17" t="s">
        <v>4</v>
      </c>
      <c r="H38" s="22" t="s">
        <v>5</v>
      </c>
      <c r="I38" s="7" t="s">
        <v>6</v>
      </c>
      <c r="J38" s="17" t="s">
        <v>4</v>
      </c>
      <c r="K38" s="22" t="s">
        <v>5</v>
      </c>
      <c r="L38" s="7" t="s">
        <v>6</v>
      </c>
      <c r="M38" s="17" t="s">
        <v>4</v>
      </c>
      <c r="N38" s="22" t="s">
        <v>5</v>
      </c>
      <c r="O38" s="7" t="s">
        <v>6</v>
      </c>
      <c r="P38" s="22" t="s">
        <v>4</v>
      </c>
      <c r="Q38" s="22" t="s">
        <v>5</v>
      </c>
      <c r="R38" s="22" t="s">
        <v>6</v>
      </c>
    </row>
    <row r="39" spans="2:21" ht="17.25" customHeight="1" x14ac:dyDescent="0.15">
      <c r="B39" s="39" t="s">
        <v>22</v>
      </c>
      <c r="C39" s="40"/>
      <c r="D39" s="36" t="s">
        <v>57</v>
      </c>
      <c r="E39" s="37"/>
      <c r="F39" s="38"/>
      <c r="G39" s="21"/>
      <c r="H39" s="18" t="s">
        <v>61</v>
      </c>
      <c r="I39" s="18" t="str">
        <f>IF(G39="","",G39*0.25)</f>
        <v/>
      </c>
      <c r="J39" s="21"/>
      <c r="K39" s="18" t="s">
        <v>61</v>
      </c>
      <c r="L39" s="18" t="str">
        <f>IF(J39="","",J39*0.25)</f>
        <v/>
      </c>
      <c r="M39" s="21"/>
      <c r="N39" s="18" t="s">
        <v>61</v>
      </c>
      <c r="O39" s="18" t="str">
        <f>IF(M39="","",M39*0.25)</f>
        <v/>
      </c>
      <c r="P39" s="24"/>
      <c r="Q39" s="18" t="s">
        <v>61</v>
      </c>
      <c r="R39" s="24"/>
    </row>
    <row r="40" spans="2:21" ht="17.25" customHeight="1" x14ac:dyDescent="0.15">
      <c r="B40" s="41"/>
      <c r="C40" s="42"/>
      <c r="D40" s="36" t="s">
        <v>56</v>
      </c>
      <c r="E40" s="37"/>
      <c r="F40" s="38"/>
      <c r="G40" s="45"/>
      <c r="H40" s="29" t="s">
        <v>31</v>
      </c>
      <c r="I40" s="29" t="str">
        <f>IF(G40="","",G40*0.5)</f>
        <v/>
      </c>
      <c r="J40" s="45"/>
      <c r="K40" s="29" t="s">
        <v>31</v>
      </c>
      <c r="L40" s="29" t="str">
        <f>IF(J40="","",J40*0.5)</f>
        <v/>
      </c>
      <c r="M40" s="45"/>
      <c r="N40" s="29" t="s">
        <v>31</v>
      </c>
      <c r="O40" s="29" t="str">
        <f>IF(M40="","",M40*0.5)</f>
        <v/>
      </c>
      <c r="P40" s="31"/>
      <c r="Q40" s="29" t="s">
        <v>31</v>
      </c>
      <c r="R40" s="31"/>
    </row>
    <row r="41" spans="2:21" ht="17.25" customHeight="1" x14ac:dyDescent="0.15">
      <c r="B41" s="41"/>
      <c r="C41" s="42"/>
      <c r="D41" s="36" t="s">
        <v>58</v>
      </c>
      <c r="E41" s="37"/>
      <c r="F41" s="38"/>
      <c r="G41" s="46"/>
      <c r="H41" s="30"/>
      <c r="I41" s="47"/>
      <c r="J41" s="46"/>
      <c r="K41" s="30"/>
      <c r="L41" s="47"/>
      <c r="M41" s="46"/>
      <c r="N41" s="30"/>
      <c r="O41" s="47"/>
      <c r="P41" s="48"/>
      <c r="Q41" s="30"/>
      <c r="R41" s="32"/>
    </row>
    <row r="42" spans="2:21" ht="17.25" customHeight="1" x14ac:dyDescent="0.15">
      <c r="B42" s="41"/>
      <c r="C42" s="42"/>
      <c r="D42" s="36" t="s">
        <v>59</v>
      </c>
      <c r="E42" s="37"/>
      <c r="F42" s="38"/>
      <c r="G42" s="21"/>
      <c r="H42" s="18" t="s">
        <v>32</v>
      </c>
      <c r="I42" s="18" t="str">
        <f>IF(G42="","",G42*0.75)</f>
        <v/>
      </c>
      <c r="J42" s="21"/>
      <c r="K42" s="18" t="s">
        <v>32</v>
      </c>
      <c r="L42" s="18" t="str">
        <f>IF(J42="","",J42*0.75)</f>
        <v/>
      </c>
      <c r="M42" s="21"/>
      <c r="N42" s="18" t="s">
        <v>32</v>
      </c>
      <c r="O42" s="18" t="str">
        <f>IF(M42="","",M42*0.75)</f>
        <v/>
      </c>
      <c r="P42" s="24"/>
      <c r="Q42" s="18" t="s">
        <v>32</v>
      </c>
      <c r="R42" s="24"/>
    </row>
    <row r="43" spans="2:21" ht="17.25" customHeight="1" x14ac:dyDescent="0.15">
      <c r="B43" s="43"/>
      <c r="C43" s="44"/>
      <c r="D43" s="36" t="s">
        <v>60</v>
      </c>
      <c r="E43" s="37"/>
      <c r="F43" s="38"/>
      <c r="G43" s="21"/>
      <c r="H43" s="18" t="s">
        <v>27</v>
      </c>
      <c r="I43" s="18" t="str">
        <f>IF(G43="","",G43*1)</f>
        <v/>
      </c>
      <c r="J43" s="21"/>
      <c r="K43" s="18" t="s">
        <v>27</v>
      </c>
      <c r="L43" s="18" t="str">
        <f>IF(J43="","",J43*1)</f>
        <v/>
      </c>
      <c r="M43" s="21"/>
      <c r="N43" s="18" t="s">
        <v>27</v>
      </c>
      <c r="O43" s="18" t="str">
        <f>IF(M43="","",M43*1)</f>
        <v/>
      </c>
      <c r="P43" s="24"/>
      <c r="Q43" s="18" t="s">
        <v>27</v>
      </c>
      <c r="R43" s="24"/>
    </row>
    <row r="44" spans="2:21" ht="17.25" customHeight="1" x14ac:dyDescent="0.15">
      <c r="B44" s="33" t="s">
        <v>41</v>
      </c>
      <c r="C44" s="35" t="s">
        <v>34</v>
      </c>
      <c r="D44" s="36" t="s">
        <v>62</v>
      </c>
      <c r="E44" s="37"/>
      <c r="F44" s="38"/>
      <c r="G44" s="21"/>
      <c r="H44" s="18" t="s">
        <v>63</v>
      </c>
      <c r="I44" s="18" t="str">
        <f>IF(G44="","",G44*0.25)</f>
        <v/>
      </c>
      <c r="J44" s="21"/>
      <c r="K44" s="18" t="s">
        <v>63</v>
      </c>
      <c r="L44" s="18" t="str">
        <f>IF(J44="","",J44*0.25)</f>
        <v/>
      </c>
      <c r="M44" s="21"/>
      <c r="N44" s="18" t="s">
        <v>63</v>
      </c>
      <c r="O44" s="18" t="str">
        <f>IF(M44="","",M44*0.25)</f>
        <v/>
      </c>
      <c r="P44" s="24"/>
      <c r="Q44" s="18" t="s">
        <v>63</v>
      </c>
      <c r="R44" s="24"/>
    </row>
    <row r="45" spans="2:21" ht="17.25" customHeight="1" x14ac:dyDescent="0.15">
      <c r="B45" s="33"/>
      <c r="C45" s="35"/>
      <c r="D45" s="36" t="s">
        <v>64</v>
      </c>
      <c r="E45" s="37"/>
      <c r="F45" s="38"/>
      <c r="G45" s="21"/>
      <c r="H45" s="18" t="s">
        <v>31</v>
      </c>
      <c r="I45" s="18" t="str">
        <f>IF(G45="","",G45*0.5)</f>
        <v/>
      </c>
      <c r="J45" s="21"/>
      <c r="K45" s="18" t="s">
        <v>31</v>
      </c>
      <c r="L45" s="18" t="str">
        <f>IF(J45="","",J45*0.5)</f>
        <v/>
      </c>
      <c r="M45" s="21"/>
      <c r="N45" s="18" t="s">
        <v>31</v>
      </c>
      <c r="O45" s="18" t="str">
        <f>IF(M45="","",M45*0.5)</f>
        <v/>
      </c>
      <c r="P45" s="24"/>
      <c r="Q45" s="18" t="s">
        <v>31</v>
      </c>
      <c r="R45" s="24"/>
    </row>
    <row r="46" spans="2:21" ht="17.25" customHeight="1" x14ac:dyDescent="0.15">
      <c r="B46" s="33"/>
      <c r="C46" s="35"/>
      <c r="D46" s="36" t="s">
        <v>59</v>
      </c>
      <c r="E46" s="37"/>
      <c r="F46" s="38"/>
      <c r="G46" s="21"/>
      <c r="H46" s="18" t="s">
        <v>32</v>
      </c>
      <c r="I46" s="18" t="str">
        <f>IF(G46="","",G46*0.75)</f>
        <v/>
      </c>
      <c r="J46" s="21"/>
      <c r="K46" s="18" t="s">
        <v>32</v>
      </c>
      <c r="L46" s="18" t="str">
        <f>IF(J46="","",J46*0.75)</f>
        <v/>
      </c>
      <c r="M46" s="21"/>
      <c r="N46" s="18" t="s">
        <v>32</v>
      </c>
      <c r="O46" s="18" t="str">
        <f>IF(M46="","",M46*0.75)</f>
        <v/>
      </c>
      <c r="P46" s="24"/>
      <c r="Q46" s="18" t="s">
        <v>32</v>
      </c>
      <c r="R46" s="24"/>
    </row>
    <row r="47" spans="2:21" ht="17.25" customHeight="1" x14ac:dyDescent="0.15">
      <c r="B47" s="33"/>
      <c r="C47" s="35"/>
      <c r="D47" s="36" t="s">
        <v>60</v>
      </c>
      <c r="E47" s="37"/>
      <c r="F47" s="38"/>
      <c r="G47" s="21"/>
      <c r="H47" s="18" t="s">
        <v>27</v>
      </c>
      <c r="I47" s="18" t="str">
        <f>IF(G47="","",G47*1)</f>
        <v/>
      </c>
      <c r="J47" s="21"/>
      <c r="K47" s="18" t="s">
        <v>27</v>
      </c>
      <c r="L47" s="18" t="str">
        <f>IF(J47="","",J47*1)</f>
        <v/>
      </c>
      <c r="M47" s="21"/>
      <c r="N47" s="18" t="s">
        <v>27</v>
      </c>
      <c r="O47" s="18" t="str">
        <f>IF(M47="","",M47*1)</f>
        <v/>
      </c>
      <c r="P47" s="24"/>
      <c r="Q47" s="18" t="s">
        <v>27</v>
      </c>
      <c r="R47" s="24"/>
      <c r="U47" s="1"/>
    </row>
    <row r="48" spans="2:21" ht="21.75" customHeight="1" thickBot="1" x14ac:dyDescent="0.2">
      <c r="B48" s="34"/>
      <c r="C48" s="22" t="s">
        <v>35</v>
      </c>
      <c r="D48" s="51" t="s">
        <v>9</v>
      </c>
      <c r="E48" s="52"/>
      <c r="F48" s="53"/>
      <c r="G48" s="21"/>
      <c r="H48" s="24"/>
      <c r="I48" s="7" t="str">
        <f>IF(G48="","",G48)</f>
        <v/>
      </c>
      <c r="J48" s="8"/>
      <c r="K48" s="24"/>
      <c r="L48" s="7" t="str">
        <f>IF(J48="","",J48)</f>
        <v/>
      </c>
      <c r="M48" s="8"/>
      <c r="N48" s="19"/>
      <c r="O48" s="7" t="str">
        <f>IF(M48="","",M48)</f>
        <v/>
      </c>
      <c r="P48" s="19"/>
      <c r="Q48" s="19"/>
      <c r="R48" s="26"/>
    </row>
    <row r="49" spans="2:18" ht="21.75" customHeight="1" thickBot="1" x14ac:dyDescent="0.2">
      <c r="B49" s="54" t="s">
        <v>21</v>
      </c>
      <c r="C49" s="54"/>
      <c r="D49" s="54"/>
      <c r="E49" s="54"/>
      <c r="F49" s="54"/>
      <c r="G49" s="55"/>
      <c r="H49" s="50"/>
      <c r="I49" s="20" t="str">
        <f>IF(AND(I39="",I40="",I42="",I43="",I44="",I45="",I46="",I47="",I48=""),"",SUM(I39:I48))</f>
        <v/>
      </c>
      <c r="J49" s="49"/>
      <c r="K49" s="50"/>
      <c r="L49" s="20" t="str">
        <f>IF(AND(L39="",L40="",L42="",L43="",L44="",L45="",L46="",L47="",L48=""),"",SUM(L39:L48))</f>
        <v/>
      </c>
      <c r="M49" s="49"/>
      <c r="N49" s="50"/>
      <c r="O49" s="20" t="str">
        <f>IF(AND(O39="",O40="",O42="",O43="",O44="",O45="",O46="",O47="",O48=""),"",SUM(O39:O48))</f>
        <v/>
      </c>
      <c r="P49" s="77"/>
      <c r="Q49" s="78"/>
      <c r="R49" s="28" t="str">
        <f>IF(AND(R39="",R40="",R42="",R43="",R44="",R45="",R46="",R47="",R48=""),"",SUM(R39:R48))</f>
        <v/>
      </c>
    </row>
    <row r="50" spans="2:18" ht="21.75" customHeight="1" x14ac:dyDescent="0.15">
      <c r="B50" s="9"/>
      <c r="C50" s="9"/>
      <c r="D50" s="9"/>
      <c r="E50" s="9"/>
      <c r="F50" s="9"/>
      <c r="H50" s="23" t="s">
        <v>36</v>
      </c>
      <c r="I50" s="10" t="str">
        <f>IF(G49="した",IF(I49="","",ROUND((I49/7*6),2)),"")</f>
        <v/>
      </c>
      <c r="K50" s="23" t="s">
        <v>36</v>
      </c>
      <c r="L50" s="10" t="str">
        <f>IF(J49="した",IF(L49="","",ROUND((L49/7*6),2)),"")</f>
        <v/>
      </c>
      <c r="N50" s="23" t="s">
        <v>36</v>
      </c>
      <c r="O50" s="10" t="str">
        <f>IF(M49="した",IF(O49="","",ROUND((O49/7*6),2)),"")</f>
        <v/>
      </c>
      <c r="Q50" s="23" t="s">
        <v>36</v>
      </c>
      <c r="R50" s="27"/>
    </row>
    <row r="51" spans="2:18" ht="6.75" customHeight="1" thickBot="1" x14ac:dyDescent="0.2"/>
    <row r="52" spans="2:18" ht="21.75" customHeight="1" thickBot="1" x14ac:dyDescent="0.2">
      <c r="D52" s="18" t="s">
        <v>17</v>
      </c>
      <c r="E52" s="18" t="s">
        <v>0</v>
      </c>
      <c r="F52" s="18" t="s">
        <v>1</v>
      </c>
      <c r="G52" s="18" t="s">
        <v>8</v>
      </c>
      <c r="H52" s="18" t="s">
        <v>2</v>
      </c>
      <c r="I52" s="18" t="s">
        <v>3</v>
      </c>
      <c r="J52" s="18" t="s">
        <v>11</v>
      </c>
      <c r="K52" s="18" t="s">
        <v>12</v>
      </c>
      <c r="L52" s="18" t="s">
        <v>13</v>
      </c>
      <c r="M52" s="18" t="s">
        <v>14</v>
      </c>
      <c r="N52" s="20" t="s">
        <v>15</v>
      </c>
      <c r="O52" s="18" t="s">
        <v>16</v>
      </c>
      <c r="P52" s="20" t="s">
        <v>20</v>
      </c>
      <c r="Q52" s="20" t="s">
        <v>19</v>
      </c>
      <c r="R52" s="16" t="s">
        <v>18</v>
      </c>
    </row>
    <row r="53" spans="2:18" ht="31.5" customHeight="1" thickBot="1" x14ac:dyDescent="0.2">
      <c r="D53" s="18" t="str">
        <f>IF(AND(I19=0,I20=0),,IF(I20="",I19,I20))</f>
        <v/>
      </c>
      <c r="E53" s="18" t="str">
        <f>IF(AND(L19=0,L20=0),,IF(L20="",L19,L20))</f>
        <v/>
      </c>
      <c r="F53" s="18" t="str">
        <f>IF(AND(O19=0,O20=0),,IF(O20="",O19,O20))</f>
        <v/>
      </c>
      <c r="G53" s="18" t="str">
        <f>IF(AND(R19=0,R20=0),,IF(R20="",R19,R20))</f>
        <v/>
      </c>
      <c r="H53" s="18" t="str">
        <f>IF(AND(I34=0,I35=0),,IF(I35="",I34,I35))</f>
        <v/>
      </c>
      <c r="I53" s="18" t="str">
        <f>IF(AND(L34=0,L35=0),,IF(L35="",L34,L35))</f>
        <v/>
      </c>
      <c r="J53" s="18" t="str">
        <f>IF(AND(O34=0,O35=0),,IF(O35="",O34,O35))</f>
        <v/>
      </c>
      <c r="K53" s="18" t="str">
        <f>IF(AND(R34=0,R35=0),,IF(R35="",R34,R35))</f>
        <v/>
      </c>
      <c r="L53" s="18" t="str">
        <f>IF(AND(I49=0,I50=0),,IF(I50="",I49,I50))</f>
        <v/>
      </c>
      <c r="M53" s="18" t="str">
        <f>IF(AND(L49=0,L50=0),,IF(L50="",L49,L50))</f>
        <v/>
      </c>
      <c r="N53" s="18" t="str">
        <f>IF(AND(O49=0,O50=0),,IF(O50="",O49,O50))</f>
        <v/>
      </c>
      <c r="O53" s="24"/>
      <c r="P53" s="20" t="str">
        <f>IF(AND(D53="",E53="",F53="",G53="",H53="",I53="",J53="",K53="",L53="",M53="",N53=""),"",SUM(D53:N53))</f>
        <v/>
      </c>
      <c r="Q53" s="20" t="str">
        <f>IF(SUM(D53:N53)=0,"",COUNT(D53:N53))</f>
        <v/>
      </c>
      <c r="R53" s="16" t="str">
        <f>IF(AND($P$53="",$Q$53=""),"",SUM($P$53/$Q$53))</f>
        <v/>
      </c>
    </row>
    <row r="54" spans="2:18" ht="6" customHeight="1" x14ac:dyDescent="0.1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6" customHeight="1" thickBot="1" x14ac:dyDescent="0.2"/>
    <row r="56" spans="2:18" ht="43.5" customHeight="1" thickBot="1" x14ac:dyDescent="0.2">
      <c r="B56" s="64" t="s">
        <v>48</v>
      </c>
      <c r="C56" s="65"/>
      <c r="D56" s="65"/>
      <c r="E56" s="65"/>
      <c r="F56" s="65"/>
      <c r="G56" s="65"/>
      <c r="H56" s="12"/>
      <c r="I56" s="13"/>
      <c r="J56" s="13"/>
      <c r="K56" s="13"/>
    </row>
    <row r="57" spans="2:18" ht="8.25" customHeight="1" thickBot="1" x14ac:dyDescent="0.2">
      <c r="B57" s="1"/>
    </row>
    <row r="58" spans="2:18" ht="21.75" customHeight="1" thickBot="1" x14ac:dyDescent="0.2">
      <c r="B58" s="66" t="s">
        <v>42</v>
      </c>
      <c r="C58" s="66"/>
      <c r="D58" s="66"/>
      <c r="E58" s="66"/>
      <c r="F58" s="69"/>
      <c r="G58" s="70"/>
      <c r="H58" s="11" t="s">
        <v>45</v>
      </c>
      <c r="R58" s="16" t="s">
        <v>47</v>
      </c>
    </row>
    <row r="59" spans="2:18" ht="21.75" customHeight="1" thickBot="1" x14ac:dyDescent="0.2">
      <c r="B59" s="66" t="s">
        <v>43</v>
      </c>
      <c r="C59" s="66"/>
      <c r="D59" s="66"/>
      <c r="E59" s="66"/>
      <c r="F59" s="67"/>
      <c r="G59" s="68"/>
      <c r="H59" s="11" t="s">
        <v>44</v>
      </c>
      <c r="M59" s="72" t="s">
        <v>46</v>
      </c>
      <c r="N59" s="39"/>
      <c r="O59" s="39"/>
      <c r="P59" s="39"/>
      <c r="Q59" s="39"/>
      <c r="R59" s="71" t="str">
        <f>IF(AND($F$58="",$F$59=""),"",$F$58*0.9*$F$59)</f>
        <v/>
      </c>
    </row>
    <row r="60" spans="2:18" ht="9.75" customHeight="1" thickBot="1" x14ac:dyDescent="0.2">
      <c r="M60" s="73"/>
      <c r="N60" s="43"/>
      <c r="O60" s="43"/>
      <c r="P60" s="43"/>
      <c r="Q60" s="43"/>
      <c r="R60" s="71"/>
    </row>
    <row r="61" spans="2:18" ht="9" customHeight="1" x14ac:dyDescent="0.15"/>
    <row r="62" spans="2:18" s="15" customFormat="1" ht="22.5" customHeight="1" x14ac:dyDescent="0.2">
      <c r="B62" s="58" t="str">
        <f>"よって、　"&amp;$C$3&amp;"　年度に適用される通所ﾘﾊﾋﾞﾘﾃｰｼｮﾝ費の事業所規模は、"</f>
        <v>よって、　　年度に適用される通所ﾘﾊﾋﾞﾘﾃｰｼｮﾝ費の事業所規模は、</v>
      </c>
      <c r="C62" s="58"/>
      <c r="D62" s="58"/>
      <c r="E62" s="58"/>
      <c r="F62" s="58"/>
      <c r="G62" s="58"/>
      <c r="H62" s="58"/>
      <c r="I62" s="58"/>
      <c r="J62" s="58"/>
      <c r="K62" s="58"/>
      <c r="L62" s="57" t="str">
        <f>IF(AND($R$53="",$R$59=""),"",IF(AND(0&lt;$R$53,$R$53&lt;=750),"「通常規模型」",IF(AND(750&lt;$R$53,$R$53&lt;=900),"「大規模型(Ⅰ)」",IF(AND(0&lt;$R$59,$R$59&lt;=750),"「通常規模型」",IF(AND(750&lt;$R$59,$R$59&lt;=900),"「大規模型(Ⅰ)」","「大規模型(Ⅱ)」")))))</f>
        <v/>
      </c>
      <c r="M62" s="57"/>
      <c r="N62" s="57"/>
      <c r="O62" s="57"/>
      <c r="P62" s="59" t="s">
        <v>49</v>
      </c>
      <c r="Q62" s="59"/>
      <c r="R62" s="59"/>
    </row>
    <row r="63" spans="2:18" ht="6.75" customHeight="1" x14ac:dyDescent="0.15"/>
    <row r="64" spans="2:18" ht="14.25" customHeight="1" x14ac:dyDescent="0.15">
      <c r="O64" s="14" t="s">
        <v>50</v>
      </c>
      <c r="P64" s="14"/>
      <c r="Q64" s="14"/>
      <c r="R64" s="14"/>
    </row>
    <row r="65" spans="15:18" ht="14.25" customHeight="1" x14ac:dyDescent="0.15">
      <c r="O65" s="56" t="s">
        <v>51</v>
      </c>
      <c r="P65" s="56"/>
      <c r="Q65" s="56" t="s">
        <v>40</v>
      </c>
      <c r="R65" s="56"/>
    </row>
    <row r="66" spans="15:18" ht="14.25" customHeight="1" x14ac:dyDescent="0.15">
      <c r="O66" s="56" t="s">
        <v>71</v>
      </c>
      <c r="P66" s="56"/>
      <c r="Q66" s="56" t="s">
        <v>52</v>
      </c>
      <c r="R66" s="56"/>
    </row>
    <row r="67" spans="15:18" ht="14.25" customHeight="1" x14ac:dyDescent="0.15">
      <c r="O67" s="56" t="s">
        <v>72</v>
      </c>
      <c r="P67" s="56"/>
      <c r="Q67" s="56" t="s">
        <v>53</v>
      </c>
      <c r="R67" s="56"/>
    </row>
    <row r="68" spans="15:18" x14ac:dyDescent="0.15">
      <c r="O68" s="56" t="s">
        <v>73</v>
      </c>
      <c r="P68" s="56"/>
      <c r="Q68" s="56" t="s">
        <v>54</v>
      </c>
      <c r="R68" s="56"/>
    </row>
  </sheetData>
  <sheetProtection sheet="1" objects="1" scenarios="1" selectLockedCells="1"/>
  <dataConsolidate/>
  <mergeCells count="130">
    <mergeCell ref="C3:D3"/>
    <mergeCell ref="P25:P26"/>
    <mergeCell ref="Q25:Q26"/>
    <mergeCell ref="R25:R26"/>
    <mergeCell ref="B29:B33"/>
    <mergeCell ref="O10:O11"/>
    <mergeCell ref="R10:R11"/>
    <mergeCell ref="B9:C13"/>
    <mergeCell ref="C14:C17"/>
    <mergeCell ref="M22:O22"/>
    <mergeCell ref="P22:R22"/>
    <mergeCell ref="M7:O7"/>
    <mergeCell ref="P7:R7"/>
    <mergeCell ref="M10:M11"/>
    <mergeCell ref="N10:N11"/>
    <mergeCell ref="P10:P11"/>
    <mergeCell ref="Q10:Q11"/>
    <mergeCell ref="L10:L11"/>
    <mergeCell ref="D11:F11"/>
    <mergeCell ref="D12:F12"/>
    <mergeCell ref="G7:I7"/>
    <mergeCell ref="G10:G11"/>
    <mergeCell ref="H10:H11"/>
    <mergeCell ref="I10:I11"/>
    <mergeCell ref="D7:F7"/>
    <mergeCell ref="D8:F8"/>
    <mergeCell ref="D10:F10"/>
    <mergeCell ref="J7:L7"/>
    <mergeCell ref="J49:K49"/>
    <mergeCell ref="D9:F9"/>
    <mergeCell ref="D15:F15"/>
    <mergeCell ref="G19:H19"/>
    <mergeCell ref="B19:F19"/>
    <mergeCell ref="D24:F24"/>
    <mergeCell ref="D22:F22"/>
    <mergeCell ref="G22:I22"/>
    <mergeCell ref="J22:L22"/>
    <mergeCell ref="D23:F23"/>
    <mergeCell ref="B24:C28"/>
    <mergeCell ref="J10:J11"/>
    <mergeCell ref="K10:K11"/>
    <mergeCell ref="D13:F13"/>
    <mergeCell ref="M49:N49"/>
    <mergeCell ref="D43:F43"/>
    <mergeCell ref="D48:F48"/>
    <mergeCell ref="D27:F27"/>
    <mergeCell ref="H25:H26"/>
    <mergeCell ref="I25:I26"/>
    <mergeCell ref="J25:J26"/>
    <mergeCell ref="K25:K26"/>
    <mergeCell ref="L25:L26"/>
    <mergeCell ref="M25:M26"/>
    <mergeCell ref="N25:N26"/>
    <mergeCell ref="D39:F39"/>
    <mergeCell ref="D28:F28"/>
    <mergeCell ref="D25:F25"/>
    <mergeCell ref="D26:F26"/>
    <mergeCell ref="D40:F40"/>
    <mergeCell ref="D41:F41"/>
    <mergeCell ref="G25:G26"/>
    <mergeCell ref="D37:F37"/>
    <mergeCell ref="G37:I37"/>
    <mergeCell ref="J37:L37"/>
    <mergeCell ref="M37:O37"/>
    <mergeCell ref="O25:O26"/>
    <mergeCell ref="G49:H49"/>
    <mergeCell ref="B1:R1"/>
    <mergeCell ref="C2:K2"/>
    <mergeCell ref="B56:G56"/>
    <mergeCell ref="B58:E58"/>
    <mergeCell ref="B59:E59"/>
    <mergeCell ref="F59:G59"/>
    <mergeCell ref="F58:G58"/>
    <mergeCell ref="R59:R60"/>
    <mergeCell ref="M59:Q60"/>
    <mergeCell ref="B5:F5"/>
    <mergeCell ref="B49:F49"/>
    <mergeCell ref="P19:Q19"/>
    <mergeCell ref="M19:N19"/>
    <mergeCell ref="J19:K19"/>
    <mergeCell ref="P49:Q49"/>
    <mergeCell ref="D44:F44"/>
    <mergeCell ref="D45:F45"/>
    <mergeCell ref="D46:F46"/>
    <mergeCell ref="D47:F47"/>
    <mergeCell ref="D14:F14"/>
    <mergeCell ref="D16:F16"/>
    <mergeCell ref="D17:F17"/>
    <mergeCell ref="D18:F18"/>
    <mergeCell ref="B14:B18"/>
    <mergeCell ref="O67:P67"/>
    <mergeCell ref="Q67:R67"/>
    <mergeCell ref="O68:P68"/>
    <mergeCell ref="Q68:R68"/>
    <mergeCell ref="L62:O62"/>
    <mergeCell ref="B62:K62"/>
    <mergeCell ref="P62:R62"/>
    <mergeCell ref="O65:P65"/>
    <mergeCell ref="Q65:R65"/>
    <mergeCell ref="O66:P66"/>
    <mergeCell ref="Q66:R66"/>
    <mergeCell ref="P37:R37"/>
    <mergeCell ref="M34:N34"/>
    <mergeCell ref="P34:Q34"/>
    <mergeCell ref="C29:C32"/>
    <mergeCell ref="D29:F29"/>
    <mergeCell ref="D30:F30"/>
    <mergeCell ref="D31:F31"/>
    <mergeCell ref="D32:F32"/>
    <mergeCell ref="D33:F33"/>
    <mergeCell ref="B34:F34"/>
    <mergeCell ref="G34:H34"/>
    <mergeCell ref="J34:K34"/>
    <mergeCell ref="Q40:Q41"/>
    <mergeCell ref="R40:R41"/>
    <mergeCell ref="B44:B48"/>
    <mergeCell ref="C44:C47"/>
    <mergeCell ref="D38:F38"/>
    <mergeCell ref="B39:C43"/>
    <mergeCell ref="G40:G41"/>
    <mergeCell ref="H40:H41"/>
    <mergeCell ref="I40:I41"/>
    <mergeCell ref="J40:J41"/>
    <mergeCell ref="K40:K41"/>
    <mergeCell ref="L40:L41"/>
    <mergeCell ref="M40:M41"/>
    <mergeCell ref="D42:F42"/>
    <mergeCell ref="N40:N41"/>
    <mergeCell ref="O40:O41"/>
    <mergeCell ref="P40:P41"/>
  </mergeCells>
  <phoneticPr fontId="1"/>
  <conditionalFormatting sqref="I19 L19 O19 R19 I34 L34 O34 R34 I49 L49 O49 R49">
    <cfRule type="expression" dxfId="2" priority="31">
      <formula>$G$19="&lt;した&gt;"</formula>
    </cfRule>
    <cfRule type="cellIs" dxfId="1" priority="32" operator="equal">
      <formula>$G$19="&lt;した&gt;"</formula>
    </cfRule>
    <cfRule type="expression" dxfId="0" priority="33">
      <formula>$G$19="&lt;した&gt;"</formula>
    </cfRule>
  </conditionalFormatting>
  <dataValidations count="25">
    <dataValidation type="custom" allowBlank="1" showInputMessage="1" showErrorMessage="1" error="すでに①欄または「前年度実績が６月未満の事業所等」欄に入力されています。" sqref="G18 G33 G48">
      <formula1>AND($R$59="",SUM(G14:G17)=0)</formula1>
    </dataValidation>
    <dataValidation type="custom" allowBlank="1" showInputMessage="1" showErrorMessage="1" error="すでに①欄または「前年度実績が６月未満の事業所等」欄に入力されています。" sqref="J18 M33 P33 J33 M18 P18 M48 P48 J48">
      <formula1>AND($R$59="",SUM(J14:J17)=0)</formula1>
    </dataValidation>
    <dataValidation type="list" allowBlank="1" showInputMessage="1" showErrorMessage="1" sqref="G19:H19 J19:K19 M19:N19 P19:Q19 J34:K34 M34:N34 P34:Q34 G34:H34 J49:K49 M49:N49 G49:H49">
      <formula1>"した,していない"</formula1>
    </dataValidation>
    <dataValidation type="custom" allowBlank="1" showInputMessage="1" showErrorMessage="1" error="すでに「前年度実績が６月以上の事業所」欄に入力されています。" sqref="F58:G59">
      <formula1>$R$53=""</formula1>
    </dataValidation>
    <dataValidation type="custom" allowBlank="1" showInputMessage="1" showErrorMessage="1" error="すでに②欄または「前年度実績が６月未満の事業所等」欄に入力されています。" sqref="P14:P15 P47 P44:P45 P17">
      <formula1>AND($R$59="",SUM($P$18)=0)</formula1>
    </dataValidation>
    <dataValidation type="custom" allowBlank="1" showInputMessage="1" showErrorMessage="1" error="すでに「前年度実績が６月未満の事業所等」欄に入力されています。" sqref="M9:M13 P24:P28 M24:M28 J24:J28 G24:G28 J9:J13 G9:G13 P9:P13 P39:P43 M39:M43 J39:J43 G39:G43">
      <formula1>$R$59=""</formula1>
    </dataValidation>
    <dataValidation type="custom" allowBlank="1" showInputMessage="1" showErrorMessage="1" error="すでに②欄または「前年度実績が６月未満の事業所等」欄に入力されています。" sqref="G14:G17 P46">
      <formula1>AND($R$59="",SUM($G$18)=0)</formula1>
    </dataValidation>
    <dataValidation type="custom" allowBlank="1" showInputMessage="1" showErrorMessage="1" error="すでに②欄または「前年度実績が６月未満の事業所等」欄に入力されています。" sqref="J14:J15 J17">
      <formula1>AND($R$59="",SUM($J$18)=0)</formula1>
    </dataValidation>
    <dataValidation type="custom" allowBlank="1" showInputMessage="1" showErrorMessage="1" error="すでに②欄または「前年度実績が６月未満の事業所等」欄に入力されています。" sqref="M14:M15 M17">
      <formula1>AND($R$59="",SUM($M$18)=0)</formula1>
    </dataValidation>
    <dataValidation type="custom" allowBlank="1" showInputMessage="1" showErrorMessage="1" error="すでに②欄または「前年度実績が６月未満の事業所等」欄に入力されています。" sqref="J16">
      <formula1>AND($R$59="",SUM($J$18)=0)</formula1>
    </dataValidation>
    <dataValidation type="custom" allowBlank="1" showInputMessage="1" showErrorMessage="1" error="すでに②欄または「前年度実績が６月未満の事業所等」欄に入力されています。" sqref="M16">
      <formula1>AND($R$59="",SUM($M$18)=0)</formula1>
    </dataValidation>
    <dataValidation type="custom" allowBlank="1" showInputMessage="1" showErrorMessage="1" error="すでに②欄または「前年度実績が６月未満の事業所等」欄に入力されています。" sqref="P16">
      <formula1>AND($R$59="",SUM($P$18)=0)</formula1>
    </dataValidation>
    <dataValidation type="custom" allowBlank="1" showInputMessage="1" showErrorMessage="1" error="すでに②欄または「前年度実績が６月未満の事業所等」欄に入力されています。" sqref="G29 G30 G31">
      <formula1>AND($R$59="",SUM($G$33)=0)</formula1>
    </dataValidation>
    <dataValidation type="custom" allowBlank="1" showInputMessage="1" showErrorMessage="1" error="すでに②欄または「前年度実績が６月未満の事業所等」欄に入力されています。" sqref="G32">
      <formula1>AND($R$59="",SUM($G$33)=0)</formula1>
    </dataValidation>
    <dataValidation type="custom" allowBlank="1" showInputMessage="1" showErrorMessage="1" error="すでに②欄または「前年度実績が６月未満の事業所等」欄に入力されています。" sqref="J29 J30 J32">
      <formula1>AND($R$59="",SUM($J$33)=0)</formula1>
    </dataValidation>
    <dataValidation type="custom" allowBlank="1" showInputMessage="1" showErrorMessage="1" error="すでに②欄または「前年度実績が６月未満の事業所等」欄に入力されています。" sqref="J31">
      <formula1>AND($R$59="",SUM($J$33)=0)</formula1>
    </dataValidation>
    <dataValidation type="custom" allowBlank="1" showInputMessage="1" showErrorMessage="1" error="すでに②欄または「前年度実績が６月未満の事業所等」欄に入力されています。" sqref="M29 M30 M31 M32">
      <formula1>AND($R$59="",SUM($M$33)=0)</formula1>
    </dataValidation>
    <dataValidation type="custom" allowBlank="1" showInputMessage="1" showErrorMessage="1" error="すでに②欄または「前年度実績が６月未満の事業所等」欄に入力されています。" sqref="P29 P30 P31">
      <formula1>AND($R$59="",SUM($P$33)=0)</formula1>
    </dataValidation>
    <dataValidation type="custom" allowBlank="1" showInputMessage="1" showErrorMessage="1" error="すでに②欄または「前年度実績が６月未満の事業所等」欄に入力されています。" sqref="P32">
      <formula1>AND($R$59="",SUM($P$33)=0)</formula1>
    </dataValidation>
    <dataValidation type="custom" allowBlank="1" showInputMessage="1" showErrorMessage="1" error="すでに②欄または「前年度実績が６月未満の事業所等」欄に入力されています。" sqref="G44 G46">
      <formula1>AND($R$59="",SUM($G$48)=0)</formula1>
    </dataValidation>
    <dataValidation type="custom" allowBlank="1" showInputMessage="1" showErrorMessage="1" error="すでに②欄または「前年度実績が６月未満の事業所等」欄に入力されています。" sqref="G45 G47">
      <formula1>AND($R$59="",SUM($G$48)=0)</formula1>
    </dataValidation>
    <dataValidation type="custom" allowBlank="1" showInputMessage="1" showErrorMessage="1" error="すでに②欄または「前年度実績が６月未満の事業所等」欄に入力されています。" sqref="J44 J46 J47">
      <formula1>AND($R$59="",SUM($J$48)=0)</formula1>
    </dataValidation>
    <dataValidation type="custom" allowBlank="1" showInputMessage="1" showErrorMessage="1" error="すでに②欄または「前年度実績が６月未満の事業所等」欄に入力されています。" sqref="J45">
      <formula1>AND($R$59="",SUM($J$48)=0)</formula1>
    </dataValidation>
    <dataValidation type="custom" allowBlank="1" showInputMessage="1" showErrorMessage="1" error="すでに②欄または「前年度実績が６月未満の事業所等」欄に入力されています。" sqref="M44">
      <formula1>AND($R$59="",SUM($M$48)=0)</formula1>
    </dataValidation>
    <dataValidation type="custom" allowBlank="1" showInputMessage="1" showErrorMessage="1" error="すでに②欄または「前年度実績が６月未満の事業所等」欄に入力されています。" sqref="M45 M46 M47">
      <formula1>AND($R$59="",SUM($M$48)=0)</formula1>
    </dataValidation>
  </dataValidations>
  <printOptions horizontalCentered="1" verticalCentered="1"/>
  <pageMargins left="0.27559055118110237" right="0.23622047244094491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通所リハビリテーション</vt:lpstr>
      <vt:lpstr>通所リハビリテーション!Print_Area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birthdayflight</dc:creator>
  <cp:lastModifiedBy>下関市情報政策課</cp:lastModifiedBy>
  <cp:lastPrinted>2014-02-21T02:41:31Z</cp:lastPrinted>
  <dcterms:created xsi:type="dcterms:W3CDTF">2013-02-17T06:15:24Z</dcterms:created>
  <dcterms:modified xsi:type="dcterms:W3CDTF">2019-07-04T01:31:54Z</dcterms:modified>
</cp:coreProperties>
</file>