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\share\地方公営企業\地方公営企業経営比較分析\R2\20210114103400_公営企業に係る「経営比較分析表」（令和元年度決算）の分析等について\03_各課回答\観光施設課\"/>
    </mc:Choice>
  </mc:AlternateContent>
  <workbookProtection workbookAlgorithmName="SHA-512" workbookHashValue="JZOz0P14uMJIxjgqiQQ+RtBgcemdYz4gMXQ4HBErqaRcZcYLK9Ec4PKqaCCBXSWQsxrIrx1w/0q8IJG4DSgbqg==" workbookSaltValue="N/2zD88VheGsS8sL0y4bxw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M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I88" i="4"/>
  <c r="H88" i="4"/>
  <c r="F88" i="4"/>
  <c r="E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52" i="4" l="1"/>
  <c r="BV30" i="4"/>
  <c r="BV76" i="4"/>
  <c r="FJ52" i="4"/>
  <c r="IX30" i="4"/>
  <c r="ML76" i="4"/>
  <c r="BV52" i="4"/>
  <c r="FJ30" i="4"/>
  <c r="IX76" i="4"/>
  <c r="ML52" i="4"/>
  <c r="C11" i="5"/>
  <c r="D11" i="5"/>
  <c r="E11" i="5"/>
  <c r="B11" i="5"/>
  <c r="GT52" i="4" l="1"/>
  <c r="R76" i="4"/>
  <c r="DF52" i="4"/>
  <c r="GT30" i="4"/>
  <c r="KH52" i="4"/>
  <c r="R30" i="4"/>
  <c r="KH76" i="4"/>
  <c r="R52" i="4"/>
  <c r="DF30" i="4"/>
  <c r="GT76" i="4"/>
  <c r="AT76" i="4"/>
  <c r="LJ76" i="4"/>
  <c r="AT52" i="4"/>
  <c r="EH30" i="4"/>
  <c r="HV76" i="4"/>
  <c r="LJ52" i="4"/>
  <c r="AT30" i="4"/>
  <c r="HV30" i="4"/>
  <c r="HV52" i="4"/>
  <c r="EH52" i="4"/>
  <c r="HH52" i="4"/>
  <c r="AF76" i="4"/>
  <c r="DT52" i="4"/>
  <c r="HH30" i="4"/>
  <c r="KV76" i="4"/>
  <c r="AF52" i="4"/>
  <c r="DT30" i="4"/>
  <c r="HH76" i="4"/>
  <c r="KV52" i="4"/>
  <c r="AF30" i="4"/>
  <c r="IJ76" i="4"/>
  <c r="LX52" i="4"/>
  <c r="BH30" i="4"/>
  <c r="BH52" i="4"/>
  <c r="IJ52" i="4"/>
  <c r="BH76" i="4"/>
  <c r="EV52" i="4"/>
  <c r="IJ30" i="4"/>
  <c r="LX76" i="4"/>
  <c r="EV30" i="4"/>
</calcChain>
</file>

<file path=xl/sharedStrings.xml><?xml version="1.0" encoding="utf-8"?>
<sst xmlns="http://schemas.openxmlformats.org/spreadsheetml/2006/main" count="301" uniqueCount="143">
  <si>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</si>
  <si>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</si>
  <si>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</si>
  <si>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</si>
  <si>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</si>
  <si>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</si>
  <si>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</si>
  <si>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</si>
  <si>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</si>
  <si>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</si>
  <si>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</si>
  <si>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</si>
  <si>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</si>
  <si>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</si>
  <si>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</si>
  <si>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</si>
  <si>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</si>
  <si>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</si>
  <si>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</si>
  <si>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</si>
  <si>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</si>
  <si>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</si>
  <si>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</si>
  <si>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</si>
  <si>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</si>
  <si>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</si>
  <si>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</si>
  <si>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</si>
  <si>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</si>
  <si>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</si>
  <si>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</si>
  <si>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</si>
  <si>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</si>
  <si>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</si>
  <si>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</si>
  <si>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</si>
  <si>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</si>
  <si>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</si>
  <si>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</si>
  <si>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</si>
  <si>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</si>
  <si>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</si>
  <si>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</si>
  <si>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</si>
  <si>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</si>
  <si>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</si>
  <si>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</si>
  <si>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</si>
  <si>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</si>
  <si>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</si>
  <si>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</si>
  <si>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</si>
  <si>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</si>
  <si>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</si>
  <si>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</si>
  <si>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</si>
  <si>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</si>
  <si>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</si>
  <si>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</si>
  <si>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</si>
  <si>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</si>
  <si>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</si>
  <si>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</si>
  <si>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</si>
  <si>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</si>
  <si>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</si>
  <si>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</si>
  <si>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</si>
  <si>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</si>
  <si>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</si>
  <si>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</si>
  <si>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</si>
  <si>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</si>
  <si>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</si>
  <si>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</si>
  <si>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</si>
  <si>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</si>
  <si>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</si>
  <si>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</si>
  <si>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</si>
  <si>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</si>
  <si>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</si>
  <si>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</si>
  <si>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</si>
  <si>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</si>
  <si>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</si>
  <si>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</si>
  <si>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</si>
  <si>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</si>
  <si>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</si>
  <si>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</si>
  <si>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</si>
  <si>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</si>
  <si>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</si>
  <si>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</si>
  <si>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</si>
  <si>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</si>
  <si>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</si>
  <si>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</si>
  <si>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</si>
  <si>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</si>
  <si>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</si>
  <si>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</si>
  <si>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当該値(N-4)</t>
    <phoneticPr fontId="5"/>
  </si>
  <si>
    <t>当該値(N-1)</t>
    <phoneticPr fontId="5"/>
  </si>
  <si>
    <t>当該値(N-3)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</si>
  <si>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</si>
  <si>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</si>
  <si>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</si>
  <si>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</si>
  <si>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</si>
  <si>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</si>
  <si>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</si>
  <si>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</si>
  <si>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</si>
  <si>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</si>
  <si>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</si>
  <si>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</si>
  <si>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</si>
  <si>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</si>
  <si>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</si>
  <si>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</si>
  <si>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下関市</t>
  </si>
  <si>
    <t>国民宿舎海峡ビューしものせき</t>
  </si>
  <si>
    <t>法非適用</t>
  </si>
  <si>
    <t>観光施設事業</t>
  </si>
  <si>
    <t>休養宿泊施設</t>
  </si>
  <si>
    <t>Ａ２Ｂ１</t>
  </si>
  <si>
    <t>非設置</t>
  </si>
  <si>
    <t>該当数値なし</t>
  </si>
  <si>
    <t>利用料金制</t>
  </si>
  <si>
    <t>無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</si>
  <si>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</si>
  <si>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</si>
  <si>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</si>
  <si>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</si>
  <si>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</si>
  <si>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</si>
  <si>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</si>
  <si>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平成14年の施設開設から約18年が経過しているものの、建物の耐用年数が39年(参考:国税庁)であり、経過年数という観点から残存期間は長い。
　しかしながら、現時点における設備投資見込額が約2億円あることに加え、突発的な修繕案件が多数発生するなど、安易に資産価値が高いとは言えない状況である。</t>
    <rPh sb="58" eb="60">
      <t>カンテン</t>
    </rPh>
    <rPh sb="106" eb="109">
      <t>トッパツテキ</t>
    </rPh>
    <rPh sb="110" eb="114">
      <t>シュウゼンアンケン</t>
    </rPh>
    <rPh sb="115" eb="117">
      <t>タスウ</t>
    </rPh>
    <rPh sb="117" eb="119">
      <t>ハッセイ</t>
    </rPh>
    <phoneticPr fontId="5"/>
  </si>
  <si>
    <t>　海峡ビューしものせきの定数宿泊利用率は、直近5年間において約57％となっており、令和元年度　全国公設国民宿舎において宿泊利用率が全国69施設中第5位と非常に高い数値を維持しているなど、利用率は高水準かつ安定的である。</t>
    <rPh sb="1" eb="3">
      <t>カイキョウ</t>
    </rPh>
    <rPh sb="12" eb="14">
      <t>テイスウ</t>
    </rPh>
    <rPh sb="14" eb="19">
      <t>シュクハクリヨウリツ</t>
    </rPh>
    <rPh sb="21" eb="23">
      <t>チョッキン</t>
    </rPh>
    <rPh sb="24" eb="26">
      <t>ネンカン</t>
    </rPh>
    <rPh sb="30" eb="31">
      <t>ヤク</t>
    </rPh>
    <rPh sb="41" eb="46">
      <t>レイワガンネンド</t>
    </rPh>
    <rPh sb="47" eb="51">
      <t>ゼンコクコウセツ</t>
    </rPh>
    <rPh sb="51" eb="55">
      <t>コクミンシュクシャ</t>
    </rPh>
    <rPh sb="59" eb="64">
      <t>シュクハクリヨウリツ</t>
    </rPh>
    <rPh sb="65" eb="67">
      <t>ゼンコク</t>
    </rPh>
    <rPh sb="69" eb="72">
      <t>シセツチュウ</t>
    </rPh>
    <rPh sb="72" eb="73">
      <t>ダイ</t>
    </rPh>
    <rPh sb="74" eb="75">
      <t>イ</t>
    </rPh>
    <rPh sb="93" eb="96">
      <t>リヨウリツ</t>
    </rPh>
    <rPh sb="97" eb="100">
      <t>コウスイジュン</t>
    </rPh>
    <rPh sb="102" eb="105">
      <t>アンテイテキ</t>
    </rPh>
    <phoneticPr fontId="5"/>
  </si>
  <si>
    <t>　本施設の経営分析としては、事業運営自体は安定しており、施設の建設費用に係る償還金が令和4年度に終了後、以降は他会計補助金等に頼ることなく、黒字収支で推移していくことが見込まれる。
　本施設は令和3年度～令和7年度までは、指定管理者制度により民間事業者に管理運営を委ねていくが、同時に、本市公共施設等総合管理計画、また、「公営企業の経営のあり方に関する研究会（総務省）」等を踏まえ、民間への譲渡・売却等について検討していく予定である。</t>
    <rPh sb="1" eb="4">
      <t>ホンシセツ</t>
    </rPh>
    <rPh sb="5" eb="7">
      <t>ケイエイ</t>
    </rPh>
    <rPh sb="7" eb="9">
      <t>ブンセキ</t>
    </rPh>
    <rPh sb="14" eb="16">
      <t>ジギョウ</t>
    </rPh>
    <rPh sb="16" eb="18">
      <t>ウンエイ</t>
    </rPh>
    <rPh sb="18" eb="20">
      <t>ジタイ</t>
    </rPh>
    <rPh sb="21" eb="23">
      <t>アンテイ</t>
    </rPh>
    <rPh sb="28" eb="30">
      <t>シセツ</t>
    </rPh>
    <rPh sb="31" eb="35">
      <t>ケンセツヒヨウ</t>
    </rPh>
    <rPh sb="36" eb="37">
      <t>カカ</t>
    </rPh>
    <rPh sb="38" eb="41">
      <t>ショウカンキン</t>
    </rPh>
    <rPh sb="42" eb="44">
      <t>レイワ</t>
    </rPh>
    <rPh sb="45" eb="47">
      <t>ネンド</t>
    </rPh>
    <rPh sb="48" eb="50">
      <t>シュウリョウ</t>
    </rPh>
    <rPh sb="50" eb="51">
      <t>ゴ</t>
    </rPh>
    <rPh sb="52" eb="54">
      <t>イコウ</t>
    </rPh>
    <rPh sb="55" eb="58">
      <t>タカイケイ</t>
    </rPh>
    <rPh sb="58" eb="60">
      <t>ホジョ</t>
    </rPh>
    <rPh sb="60" eb="61">
      <t>キン</t>
    </rPh>
    <rPh sb="61" eb="62">
      <t>トウ</t>
    </rPh>
    <rPh sb="63" eb="64">
      <t>タヨ</t>
    </rPh>
    <rPh sb="70" eb="74">
      <t>クロジシュウシ</t>
    </rPh>
    <rPh sb="75" eb="77">
      <t>スイイ</t>
    </rPh>
    <rPh sb="84" eb="86">
      <t>ミコ</t>
    </rPh>
    <rPh sb="92" eb="95">
      <t>ホンシセツ</t>
    </rPh>
    <rPh sb="96" eb="98">
      <t>レイワ</t>
    </rPh>
    <rPh sb="99" eb="101">
      <t>ネンド</t>
    </rPh>
    <rPh sb="102" eb="104">
      <t>レイワ</t>
    </rPh>
    <rPh sb="105" eb="107">
      <t>ネンド</t>
    </rPh>
    <rPh sb="111" eb="118">
      <t>シテイカンリシャセイド</t>
    </rPh>
    <rPh sb="121" eb="126">
      <t>ミンカンジギョウシャ</t>
    </rPh>
    <rPh sb="127" eb="131">
      <t>カンリウンエイ</t>
    </rPh>
    <rPh sb="132" eb="133">
      <t>ユダ</t>
    </rPh>
    <rPh sb="139" eb="141">
      <t>ドウジ</t>
    </rPh>
    <rPh sb="143" eb="145">
      <t>ホンシ</t>
    </rPh>
    <rPh sb="145" eb="149">
      <t>コウキョウシセツ</t>
    </rPh>
    <rPh sb="149" eb="150">
      <t>トウ</t>
    </rPh>
    <rPh sb="150" eb="156">
      <t>ソウゴウカンリケイカク</t>
    </rPh>
    <rPh sb="161" eb="165">
      <t>コウエイキギョウ</t>
    </rPh>
    <rPh sb="166" eb="168">
      <t>ケイエイ</t>
    </rPh>
    <rPh sb="171" eb="172">
      <t>カタ</t>
    </rPh>
    <rPh sb="173" eb="174">
      <t>カン</t>
    </rPh>
    <rPh sb="176" eb="179">
      <t>ケンキュウカイ</t>
    </rPh>
    <rPh sb="180" eb="183">
      <t>ソウムショウ</t>
    </rPh>
    <rPh sb="185" eb="186">
      <t>トウ</t>
    </rPh>
    <rPh sb="187" eb="188">
      <t>フ</t>
    </rPh>
    <rPh sb="200" eb="201">
      <t>トウ</t>
    </rPh>
    <phoneticPr fontId="5"/>
  </si>
  <si>
    <t>　①～③については、いずれも施設建設に係る元金及び利子の償還金が、算定数値の中で大きな割合を占めている。当該償還金は令和4年度に終了するが、耐用年数を迎える設備等が多数あるため、計画的に改修していく必要がある。
　④～⑦については、新型コロナウイルスの影響により、多客期である令和元年度3月のレストラン、宴会等が約600人キャンセルとなり、さらに同月の宿泊予約も約1,100人がキャンセルとなったことにより、各数値が悪化し、売り上げも大幅に落ち込んだ。</t>
    <rPh sb="19" eb="20">
      <t>カカ</t>
    </rPh>
    <rPh sb="21" eb="23">
      <t>ガンキン</t>
    </rPh>
    <rPh sb="23" eb="24">
      <t>オヨ</t>
    </rPh>
    <rPh sb="25" eb="27">
      <t>リシ</t>
    </rPh>
    <rPh sb="52" eb="54">
      <t>トウガイ</t>
    </rPh>
    <rPh sb="54" eb="57">
      <t>ショウカンキン</t>
    </rPh>
    <rPh sb="58" eb="60">
      <t>レイワ</t>
    </rPh>
    <rPh sb="64" eb="66">
      <t>シュウリョウ</t>
    </rPh>
    <rPh sb="70" eb="74">
      <t>タイヨウネンスウ</t>
    </rPh>
    <rPh sb="75" eb="76">
      <t>ムカ</t>
    </rPh>
    <rPh sb="78" eb="81">
      <t>セツビトウ</t>
    </rPh>
    <rPh sb="82" eb="84">
      <t>タスウ</t>
    </rPh>
    <rPh sb="89" eb="92">
      <t>ケイカクテキ</t>
    </rPh>
    <rPh sb="93" eb="95">
      <t>カイシュウ</t>
    </rPh>
    <rPh sb="95" eb="101">
      <t>テイクヒツヨウ</t>
    </rPh>
    <rPh sb="116" eb="118">
      <t>シンガタ</t>
    </rPh>
    <rPh sb="126" eb="128">
      <t>エイキョウ</t>
    </rPh>
    <rPh sb="132" eb="135">
      <t>タキャクキ</t>
    </rPh>
    <rPh sb="138" eb="140">
      <t>レイワ</t>
    </rPh>
    <rPh sb="140" eb="142">
      <t>ガンネン</t>
    </rPh>
    <rPh sb="142" eb="143">
      <t>ド</t>
    </rPh>
    <rPh sb="144" eb="145">
      <t>ガツ</t>
    </rPh>
    <rPh sb="152" eb="154">
      <t>エンカイ</t>
    </rPh>
    <rPh sb="154" eb="155">
      <t>トウ</t>
    </rPh>
    <rPh sb="156" eb="157">
      <t>ヤク</t>
    </rPh>
    <rPh sb="160" eb="161">
      <t>ニン</t>
    </rPh>
    <rPh sb="173" eb="175">
      <t>ドウゲツ</t>
    </rPh>
    <rPh sb="176" eb="178">
      <t>シュクハク</t>
    </rPh>
    <rPh sb="178" eb="180">
      <t>ヨヤク</t>
    </rPh>
    <rPh sb="181" eb="182">
      <t>ヤク</t>
    </rPh>
    <rPh sb="187" eb="188">
      <t>ニン</t>
    </rPh>
    <rPh sb="204" eb="207">
      <t>カクスウチ</t>
    </rPh>
    <rPh sb="208" eb="210">
      <t>アッカ</t>
    </rPh>
    <rPh sb="212" eb="213">
      <t>ウ</t>
    </rPh>
    <rPh sb="214" eb="215">
      <t>ア</t>
    </rPh>
    <rPh sb="217" eb="219">
      <t>オオハバ</t>
    </rPh>
    <rPh sb="220" eb="221">
      <t>オ</t>
    </rPh>
    <rPh sb="222" eb="223">
      <t>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</si>
</sst>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1542</c:v>
                </c:pt>
                <c:pt idx="1">
                  <c:v>1557</c:v>
                </c:pt>
                <c:pt idx="2">
                  <c:v>2282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1C-4932-8950-3C24D8B67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88408"/>
        <c:axId val="145688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503</c:v>
                </c:pt>
                <c:pt idx="1">
                  <c:v>457</c:v>
                </c:pt>
                <c:pt idx="2">
                  <c:v>1153</c:v>
                </c:pt>
                <c:pt idx="3">
                  <c:v>438</c:v>
                </c:pt>
                <c:pt idx="4">
                  <c:v>677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1C-4932-8950-3C24D8B67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88408"/>
        <c:axId val="145688792"/>
      </c:lineChart>
      <c:catAx>
        <c:axId val="145688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5688792"/>
        <c:crosses val="autoZero"/>
        <c:auto val="1"/>
        <c:lblAlgn val="ctr"/>
        <c:lblOffset val="100"/>
        <c:noMultiLvlLbl val="1"/>
      </c:catAx>
      <c:valAx>
        <c:axId val="145688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5688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49-4F0F-A491-5A04B4E42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14048"/>
        <c:axId val="14691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49-4F0F-A491-5A04B4E42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14048"/>
        <c:axId val="146910912"/>
      </c:lineChart>
      <c:catAx>
        <c:axId val="146914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6910912"/>
        <c:crosses val="autoZero"/>
        <c:auto val="1"/>
        <c:lblAlgn val="ctr"/>
        <c:lblOffset val="100"/>
        <c:noMultiLvlLbl val="1"/>
      </c:catAx>
      <c:valAx>
        <c:axId val="14691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914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0.2281</c:v>
                </c:pt>
                <c:pt idx="1">
                  <c:v>0.1575</c:v>
                </c:pt>
                <c:pt idx="2">
                  <c:v>0.21460000000000001</c:v>
                </c:pt>
                <c:pt idx="3">
                  <c:v>0.21920000000000001</c:v>
                </c:pt>
                <c:pt idx="4">
                  <c:v>0.1966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2A-4345-B22F-BD279C8AD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10128"/>
        <c:axId val="14690738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1.1999999999999999E-3</c:v>
                </c:pt>
                <c:pt idx="1">
                  <c:v>1.4E-3</c:v>
                </c:pt>
                <c:pt idx="2">
                  <c:v>1.4E-3</c:v>
                </c:pt>
                <c:pt idx="3">
                  <c:v>6.1999999999999998E-3</c:v>
                </c:pt>
                <c:pt idx="4">
                  <c:v>6.8999999999999999E-3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2A-4345-B22F-BD279C8AD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08168"/>
        <c:axId val="146907776"/>
      </c:lineChart>
      <c:catAx>
        <c:axId val="14691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46907384"/>
        <c:crosses val="autoZero"/>
        <c:auto val="1"/>
        <c:lblAlgn val="ctr"/>
        <c:lblOffset val="100"/>
        <c:noMultiLvlLbl val="1"/>
      </c:catAx>
      <c:valAx>
        <c:axId val="146907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46910128"/>
        <c:crosses val="autoZero"/>
        <c:crossBetween val="between"/>
      </c:valAx>
      <c:valAx>
        <c:axId val="146907776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46908168"/>
        <c:crosses val="max"/>
        <c:crossBetween val="between"/>
      </c:valAx>
      <c:catAx>
        <c:axId val="146908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907776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13.2</c:v>
                </c:pt>
                <c:pt idx="1">
                  <c:v>12.2</c:v>
                </c:pt>
                <c:pt idx="2">
                  <c:v>14.5</c:v>
                </c:pt>
                <c:pt idx="3">
                  <c:v>13.1</c:v>
                </c:pt>
                <c:pt idx="4">
                  <c:v>15.1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F8-454C-86B9-D3BAD6C9F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911416"/>
        <c:axId val="145911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</c:v>
                </c:pt>
                <c:pt idx="1">
                  <c:v>21.8</c:v>
                </c:pt>
                <c:pt idx="2">
                  <c:v>15.7</c:v>
                </c:pt>
                <c:pt idx="3">
                  <c:v>7.6</c:v>
                </c:pt>
                <c:pt idx="4">
                  <c:v>28.9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F8-454C-86B9-D3BAD6C9F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11416"/>
        <c:axId val="145911800"/>
      </c:lineChart>
      <c:catAx>
        <c:axId val="145911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5911800"/>
        <c:crosses val="autoZero"/>
        <c:auto val="1"/>
        <c:lblAlgn val="ctr"/>
        <c:lblOffset val="100"/>
        <c:noMultiLvlLbl val="1"/>
      </c:catAx>
      <c:valAx>
        <c:axId val="145911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5911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91.8</c:v>
                </c:pt>
                <c:pt idx="2">
                  <c:v>94.1</c:v>
                </c:pt>
                <c:pt idx="3">
                  <c:v>80.7</c:v>
                </c:pt>
                <c:pt idx="4">
                  <c:v>75.2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2C-4400-82C5-4DB58D154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24376"/>
        <c:axId val="146024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83.9</c:v>
                </c:pt>
                <c:pt idx="2">
                  <c:v>154.5</c:v>
                </c:pt>
                <c:pt idx="3">
                  <c:v>159.9</c:v>
                </c:pt>
                <c:pt idx="4">
                  <c:v>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2C-4400-82C5-4DB58D154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24376"/>
        <c:axId val="146024760"/>
      </c:lineChart>
      <c:catAx>
        <c:axId val="146024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6024760"/>
        <c:crosses val="autoZero"/>
        <c:auto val="1"/>
        <c:lblAlgn val="ctr"/>
        <c:lblOffset val="100"/>
        <c:noMultiLvlLbl val="1"/>
      </c:catAx>
      <c:valAx>
        <c:axId val="146024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024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20953</c:v>
                </c:pt>
                <c:pt idx="1">
                  <c:v>13289</c:v>
                </c:pt>
                <c:pt idx="2">
                  <c:v>12628</c:v>
                </c:pt>
                <c:pt idx="3">
                  <c:v>18257</c:v>
                </c:pt>
                <c:pt idx="4">
                  <c:v>-6265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2-4523-A521-8668EF1F7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89208"/>
        <c:axId val="146089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9064</c:v>
                </c:pt>
                <c:pt idx="1">
                  <c:v>2276</c:v>
                </c:pt>
                <c:pt idx="2">
                  <c:v>-8016</c:v>
                </c:pt>
                <c:pt idx="3">
                  <c:v>7024</c:v>
                </c:pt>
                <c:pt idx="4">
                  <c:v>3003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C2-4523-A521-8668EF1F7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89208"/>
        <c:axId val="146089592"/>
      </c:lineChart>
      <c:catAx>
        <c:axId val="146089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6089592"/>
        <c:crosses val="autoZero"/>
        <c:auto val="1"/>
        <c:lblAlgn val="ctr"/>
        <c:lblOffset val="100"/>
        <c:noMultiLvlLbl val="1"/>
      </c:catAx>
      <c:valAx>
        <c:axId val="146089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6089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-0.6</c:v>
                </c:pt>
                <c:pt idx="2">
                  <c:v>-0.9</c:v>
                </c:pt>
                <c:pt idx="3">
                  <c:v>1.2</c:v>
                </c:pt>
                <c:pt idx="4">
                  <c:v>-6.9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BB-4853-A9CE-F556A3CE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01848"/>
        <c:axId val="14610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20.399999999999999</c:v>
                </c:pt>
                <c:pt idx="1">
                  <c:v>17.2</c:v>
                </c:pt>
                <c:pt idx="2">
                  <c:v>15.2</c:v>
                </c:pt>
                <c:pt idx="3">
                  <c:v>-279.7</c:v>
                </c:pt>
                <c:pt idx="4">
                  <c:v>13.8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BB-4853-A9CE-F556A3CE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01848"/>
        <c:axId val="146101456"/>
      </c:lineChart>
      <c:catAx>
        <c:axId val="146101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6101456"/>
        <c:crosses val="autoZero"/>
        <c:auto val="1"/>
        <c:lblAlgn val="ctr"/>
        <c:lblOffset val="100"/>
        <c:noMultiLvlLbl val="1"/>
      </c:catAx>
      <c:valAx>
        <c:axId val="14610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101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36</c:v>
                </c:pt>
                <c:pt idx="1">
                  <c:v>38.4</c:v>
                </c:pt>
                <c:pt idx="2">
                  <c:v>38.4</c:v>
                </c:pt>
                <c:pt idx="3">
                  <c:v>37.5</c:v>
                </c:pt>
                <c:pt idx="4">
                  <c:v>39.4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20-4146-A87A-EF47CC75F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03808"/>
        <c:axId val="146102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29.3</c:v>
                </c:pt>
                <c:pt idx="1">
                  <c:v>30.2</c:v>
                </c:pt>
                <c:pt idx="2">
                  <c:v>28</c:v>
                </c:pt>
                <c:pt idx="3">
                  <c:v>26.1</c:v>
                </c:pt>
                <c:pt idx="4">
                  <c:v>28.6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20-4146-A87A-EF47CC75F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03808"/>
        <c:axId val="146102632"/>
      </c:lineChart>
      <c:catAx>
        <c:axId val="146103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6102632"/>
        <c:crosses val="autoZero"/>
        <c:auto val="1"/>
        <c:lblAlgn val="ctr"/>
        <c:lblOffset val="100"/>
        <c:noMultiLvlLbl val="1"/>
      </c:catAx>
      <c:valAx>
        <c:axId val="146102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103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51.1</c:v>
                </c:pt>
                <c:pt idx="1">
                  <c:v>48.9</c:v>
                </c:pt>
                <c:pt idx="2">
                  <c:v>48.4</c:v>
                </c:pt>
                <c:pt idx="3">
                  <c:v>47</c:v>
                </c:pt>
                <c:pt idx="4">
                  <c:v>45.2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E-4972-8976-14602B849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04200"/>
        <c:axId val="14610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31.6</c:v>
                </c:pt>
                <c:pt idx="1">
                  <c:v>33.1</c:v>
                </c:pt>
                <c:pt idx="2">
                  <c:v>33.799999999999997</c:v>
                </c:pt>
                <c:pt idx="3">
                  <c:v>31.6</c:v>
                </c:pt>
                <c:pt idx="4">
                  <c:v>26.8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0E-4972-8976-14602B849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04200"/>
        <c:axId val="146104592"/>
      </c:lineChart>
      <c:catAx>
        <c:axId val="146104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6104592"/>
        <c:crosses val="autoZero"/>
        <c:auto val="1"/>
        <c:lblAlgn val="ctr"/>
        <c:lblOffset val="100"/>
        <c:noMultiLvlLbl val="1"/>
      </c:catAx>
      <c:valAx>
        <c:axId val="14610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104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183.3</c:v>
                </c:pt>
                <c:pt idx="1">
                  <c:v>160.5</c:v>
                </c:pt>
                <c:pt idx="2">
                  <c:v>131.6</c:v>
                </c:pt>
                <c:pt idx="3">
                  <c:v>102</c:v>
                </c:pt>
                <c:pt idx="4">
                  <c:v>77.599999999999994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68-421B-A071-059231A96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04984"/>
        <c:axId val="14691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484.4</c:v>
                </c:pt>
                <c:pt idx="1">
                  <c:v>94.3</c:v>
                </c:pt>
                <c:pt idx="2">
                  <c:v>39.6</c:v>
                </c:pt>
                <c:pt idx="3">
                  <c:v>34.9</c:v>
                </c:pt>
                <c:pt idx="4">
                  <c:v>32.1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68-421B-A071-059231A96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04984"/>
        <c:axId val="146913264"/>
      </c:lineChart>
      <c:catAx>
        <c:axId val="146104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6913264"/>
        <c:crosses val="autoZero"/>
        <c:auto val="1"/>
        <c:lblAlgn val="ctr"/>
        <c:lblOffset val="100"/>
        <c:noMultiLvlLbl val="1"/>
      </c:catAx>
      <c:valAx>
        <c:axId val="14691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104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24-43AD-B699-779D848CD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06992"/>
        <c:axId val="146912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24-43AD-B699-779D848CD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06992"/>
        <c:axId val="146912872"/>
      </c:lineChart>
      <c:catAx>
        <c:axId val="146906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6912872"/>
        <c:crosses val="autoZero"/>
        <c:auto val="1"/>
        <c:lblAlgn val="ctr"/>
        <c:lblOffset val="100"/>
        <c:noMultiLvlLbl val="1"/>
      </c:catAx>
      <c:valAx>
        <c:axId val="146912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906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【9,038】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【△11.7】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Normal="100" zoomScaleSheetLayoutView="70" workbookViewId="0">
      <selection activeCell="NI15" sqref="NI15:NW30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</row>
    <row r="3" spans="1:387" ht="9.75" customHeight="1" x14ac:dyDescent="0.15">
      <c r="A3" s="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3"/>
      <c r="JT3" s="133"/>
      <c r="JU3" s="133"/>
      <c r="JV3" s="133"/>
      <c r="JW3" s="133"/>
      <c r="JX3" s="133"/>
      <c r="JY3" s="133"/>
      <c r="JZ3" s="133"/>
      <c r="KA3" s="133"/>
      <c r="KB3" s="133"/>
      <c r="KC3" s="133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3"/>
      <c r="LC3" s="133"/>
      <c r="LD3" s="133"/>
      <c r="LE3" s="133"/>
      <c r="LF3" s="133"/>
      <c r="LG3" s="133"/>
      <c r="LH3" s="133"/>
      <c r="LI3" s="133"/>
      <c r="LJ3" s="133"/>
      <c r="LK3" s="133"/>
      <c r="LL3" s="133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3"/>
      <c r="ML3" s="133"/>
      <c r="MM3" s="133"/>
      <c r="MN3" s="133"/>
      <c r="MO3" s="133"/>
      <c r="MP3" s="133"/>
      <c r="MQ3" s="133"/>
      <c r="MR3" s="133"/>
      <c r="MS3" s="133"/>
      <c r="MT3" s="133"/>
      <c r="MU3" s="133"/>
      <c r="MV3" s="133"/>
      <c r="MW3" s="133"/>
      <c r="MX3" s="133"/>
      <c r="MY3" s="133"/>
      <c r="MZ3" s="133"/>
      <c r="NA3" s="133"/>
      <c r="NB3" s="133"/>
      <c r="NC3" s="133"/>
      <c r="ND3" s="133"/>
      <c r="NE3" s="133"/>
      <c r="NF3" s="133"/>
      <c r="NG3" s="133"/>
      <c r="NH3" s="133"/>
      <c r="NI3" s="133"/>
      <c r="NJ3" s="133"/>
      <c r="NK3" s="133"/>
      <c r="NL3" s="133"/>
      <c r="NM3" s="133"/>
      <c r="NN3" s="133"/>
      <c r="NO3" s="133"/>
      <c r="NP3" s="133"/>
      <c r="NQ3" s="133"/>
      <c r="NR3" s="133"/>
      <c r="NS3" s="133"/>
      <c r="NT3" s="133"/>
      <c r="NU3" s="133"/>
      <c r="NV3" s="133"/>
      <c r="NW3" s="133"/>
    </row>
    <row r="4" spans="1:387" ht="9.75" customHeight="1" x14ac:dyDescent="0.15">
      <c r="A4" s="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  <c r="NC4" s="133"/>
      <c r="ND4" s="133"/>
      <c r="NE4" s="133"/>
      <c r="NF4" s="133"/>
      <c r="NG4" s="133"/>
      <c r="NH4" s="133"/>
      <c r="NI4" s="133"/>
      <c r="NJ4" s="133"/>
      <c r="NK4" s="133"/>
      <c r="NL4" s="133"/>
      <c r="NM4" s="133"/>
      <c r="NN4" s="133"/>
      <c r="NO4" s="133"/>
      <c r="NP4" s="133"/>
      <c r="NQ4" s="133"/>
      <c r="NR4" s="133"/>
      <c r="NS4" s="133"/>
      <c r="NT4" s="133"/>
      <c r="NU4" s="133"/>
      <c r="NV4" s="133"/>
      <c r="NW4" s="13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4" t="str">
        <f>データ!H6&amp;"　"&amp;データ!I6</f>
        <v>山口県下関市　国民宿舎海峡ビューしものせき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6"/>
      <c r="AQ7" s="124" t="s">
        <v>2</v>
      </c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6"/>
      <c r="CF7" s="124" t="s">
        <v>3</v>
      </c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6"/>
      <c r="DU7" s="127" t="s">
        <v>4</v>
      </c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 t="s">
        <v>5</v>
      </c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27" t="s">
        <v>6</v>
      </c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 t="s">
        <v>7</v>
      </c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 t="s">
        <v>8</v>
      </c>
      <c r="LP7" s="127"/>
      <c r="LQ7" s="127"/>
      <c r="LR7" s="127"/>
      <c r="LS7" s="127"/>
      <c r="LT7" s="127"/>
      <c r="LU7" s="127"/>
      <c r="LV7" s="127"/>
      <c r="LW7" s="127"/>
      <c r="LX7" s="127"/>
      <c r="LY7" s="127"/>
      <c r="LZ7" s="127"/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28" t="str">
        <f>データ!J7</f>
        <v>法非適用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0"/>
      <c r="AQ8" s="128" t="str">
        <f>データ!K7</f>
        <v>観光施設事業</v>
      </c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30"/>
      <c r="CF8" s="128" t="str">
        <f>データ!L7</f>
        <v>休養宿泊施設</v>
      </c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30"/>
      <c r="DU8" s="116" t="str">
        <f>データ!M7</f>
        <v>Ａ２Ｂ１</v>
      </c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 t="str">
        <f>データ!N7</f>
        <v>非設置</v>
      </c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15">
        <f>データ!S7</f>
        <v>11275</v>
      </c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6" t="str">
        <f>データ!T7</f>
        <v>利用料金制</v>
      </c>
      <c r="JW8" s="116"/>
      <c r="JX8" s="116"/>
      <c r="JY8" s="116"/>
      <c r="JZ8" s="116"/>
      <c r="KA8" s="116"/>
      <c r="KB8" s="116"/>
      <c r="KC8" s="116"/>
      <c r="KD8" s="116"/>
      <c r="KE8" s="116"/>
      <c r="KF8" s="116"/>
      <c r="KG8" s="116"/>
      <c r="KH8" s="116"/>
      <c r="KI8" s="116"/>
      <c r="KJ8" s="116"/>
      <c r="KK8" s="116"/>
      <c r="KL8" s="116"/>
      <c r="KM8" s="116"/>
      <c r="KN8" s="116"/>
      <c r="KO8" s="116"/>
      <c r="KP8" s="116"/>
      <c r="KQ8" s="116"/>
      <c r="KR8" s="116"/>
      <c r="KS8" s="116"/>
      <c r="KT8" s="116"/>
      <c r="KU8" s="116"/>
      <c r="KV8" s="116"/>
      <c r="KW8" s="116"/>
      <c r="KX8" s="116"/>
      <c r="KY8" s="116"/>
      <c r="KZ8" s="116"/>
      <c r="LA8" s="116"/>
      <c r="LB8" s="116"/>
      <c r="LC8" s="116"/>
      <c r="LD8" s="116"/>
      <c r="LE8" s="116"/>
      <c r="LF8" s="116"/>
      <c r="LG8" s="116"/>
      <c r="LH8" s="116"/>
      <c r="LI8" s="116"/>
      <c r="LJ8" s="116"/>
      <c r="LK8" s="116"/>
      <c r="LL8" s="116"/>
      <c r="LM8" s="116"/>
      <c r="LN8" s="116"/>
      <c r="LO8" s="117">
        <f>データ!U7</f>
        <v>30.9</v>
      </c>
      <c r="LP8" s="117"/>
      <c r="LQ8" s="117"/>
      <c r="LR8" s="117"/>
      <c r="LS8" s="117"/>
      <c r="LT8" s="117"/>
      <c r="LU8" s="117"/>
      <c r="LV8" s="117"/>
      <c r="LW8" s="117"/>
      <c r="LX8" s="117"/>
      <c r="LY8" s="117"/>
      <c r="LZ8" s="117"/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3"/>
      <c r="NI8" s="122" t="s">
        <v>10</v>
      </c>
      <c r="NJ8" s="123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6"/>
      <c r="AQ9" s="124" t="s">
        <v>13</v>
      </c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6"/>
      <c r="CF9" s="124" t="s">
        <v>14</v>
      </c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6"/>
      <c r="DU9" s="127" t="s">
        <v>15</v>
      </c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27" t="s">
        <v>16</v>
      </c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 t="s">
        <v>17</v>
      </c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 t="s">
        <v>18</v>
      </c>
      <c r="LP9" s="127"/>
      <c r="LQ9" s="127"/>
      <c r="LR9" s="127"/>
      <c r="LS9" s="127"/>
      <c r="LT9" s="127"/>
      <c r="LU9" s="127"/>
      <c r="LV9" s="127"/>
      <c r="LW9" s="127"/>
      <c r="LX9" s="127"/>
      <c r="LY9" s="127"/>
      <c r="LZ9" s="127"/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3"/>
      <c r="NI9" s="131" t="s">
        <v>19</v>
      </c>
      <c r="NJ9" s="132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09" t="str">
        <f>データ!O7</f>
        <v>該当数値なし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1"/>
      <c r="AQ10" s="109" t="str">
        <f>データ!P7</f>
        <v>該当数値なし</v>
      </c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1"/>
      <c r="CF10" s="112">
        <f>データ!Q7</f>
        <v>5906</v>
      </c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4"/>
      <c r="DU10" s="115">
        <f>データ!R7</f>
        <v>156</v>
      </c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16" t="str">
        <f>データ!V7</f>
        <v>無</v>
      </c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/>
      <c r="JR10" s="116"/>
      <c r="JS10" s="116"/>
      <c r="JT10" s="116"/>
      <c r="JU10" s="116"/>
      <c r="JV10" s="117">
        <f>データ!W7</f>
        <v>88.6</v>
      </c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6" t="str">
        <f>データ!X7</f>
        <v>有</v>
      </c>
      <c r="LP10" s="116"/>
      <c r="LQ10" s="116"/>
      <c r="LR10" s="116"/>
      <c r="LS10" s="116"/>
      <c r="LT10" s="116"/>
      <c r="LU10" s="116"/>
      <c r="LV10" s="116"/>
      <c r="LW10" s="116"/>
      <c r="LX10" s="116"/>
      <c r="LY10" s="116"/>
      <c r="LZ10" s="116"/>
      <c r="MA10" s="116"/>
      <c r="MB10" s="116"/>
      <c r="MC10" s="116"/>
      <c r="MD10" s="116"/>
      <c r="ME10" s="116"/>
      <c r="MF10" s="116"/>
      <c r="MG10" s="116"/>
      <c r="MH10" s="116"/>
      <c r="MI10" s="116"/>
      <c r="MJ10" s="116"/>
      <c r="MK10" s="116"/>
      <c r="ML10" s="116"/>
      <c r="MM10" s="116"/>
      <c r="MN10" s="116"/>
      <c r="MO10" s="116"/>
      <c r="MP10" s="116"/>
      <c r="MQ10" s="116"/>
      <c r="MR10" s="116"/>
      <c r="MS10" s="116"/>
      <c r="MT10" s="116"/>
      <c r="MU10" s="116"/>
      <c r="MV10" s="116"/>
      <c r="MW10" s="116"/>
      <c r="MX10" s="116"/>
      <c r="MY10" s="116"/>
      <c r="MZ10" s="116"/>
      <c r="NA10" s="116"/>
      <c r="NB10" s="116"/>
      <c r="NC10" s="116"/>
      <c r="ND10" s="116"/>
      <c r="NE10" s="116"/>
      <c r="NF10" s="116"/>
      <c r="NG10" s="116"/>
      <c r="NH10" s="2"/>
      <c r="NI10" s="118" t="s">
        <v>21</v>
      </c>
      <c r="NJ10" s="119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20" t="s">
        <v>23</v>
      </c>
      <c r="NJ11" s="120"/>
      <c r="NK11" s="120"/>
      <c r="NL11" s="120"/>
      <c r="NM11" s="120"/>
      <c r="NN11" s="120"/>
      <c r="NO11" s="120"/>
      <c r="NP11" s="120"/>
      <c r="NQ11" s="120"/>
      <c r="NR11" s="120"/>
      <c r="NS11" s="120"/>
      <c r="NT11" s="120"/>
      <c r="NU11" s="120"/>
      <c r="NV11" s="120"/>
      <c r="NW11" s="120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20"/>
      <c r="NJ12" s="120"/>
      <c r="NK12" s="120"/>
      <c r="NL12" s="120"/>
      <c r="NM12" s="120"/>
      <c r="NN12" s="120"/>
      <c r="NO12" s="120"/>
      <c r="NP12" s="120"/>
      <c r="NQ12" s="120"/>
      <c r="NR12" s="120"/>
      <c r="NS12" s="120"/>
      <c r="NT12" s="120"/>
      <c r="NU12" s="120"/>
      <c r="NV12" s="120"/>
      <c r="NW12" s="120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1"/>
      <c r="NJ13" s="121"/>
      <c r="NK13" s="121"/>
      <c r="NL13" s="121"/>
      <c r="NM13" s="121"/>
      <c r="NN13" s="121"/>
      <c r="NO13" s="121"/>
      <c r="NP13" s="121"/>
      <c r="NQ13" s="121"/>
      <c r="NR13" s="121"/>
      <c r="NS13" s="121"/>
      <c r="NT13" s="121"/>
      <c r="NU13" s="121"/>
      <c r="NV13" s="121"/>
      <c r="NW13" s="121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88" t="s">
        <v>24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7"/>
      <c r="JO14" s="7"/>
      <c r="JP14" s="7"/>
      <c r="JQ14" s="7"/>
      <c r="JR14" s="7"/>
      <c r="JS14" s="7"/>
      <c r="JT14" s="105" t="s">
        <v>25</v>
      </c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106"/>
      <c r="NH14" s="2"/>
      <c r="NI14" s="91" t="s">
        <v>26</v>
      </c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3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89"/>
      <c r="JA15" s="89"/>
      <c r="JB15" s="89"/>
      <c r="JC15" s="89"/>
      <c r="JD15" s="89"/>
      <c r="JE15" s="89"/>
      <c r="JF15" s="89"/>
      <c r="JG15" s="89"/>
      <c r="JH15" s="89"/>
      <c r="JI15" s="89"/>
      <c r="JJ15" s="89"/>
      <c r="JK15" s="89"/>
      <c r="JL15" s="89"/>
      <c r="JM15" s="89"/>
      <c r="JN15" s="20"/>
      <c r="JO15" s="20"/>
      <c r="JP15" s="20"/>
      <c r="JQ15" s="20"/>
      <c r="JR15" s="20"/>
      <c r="JS15" s="20"/>
      <c r="JT15" s="107"/>
      <c r="JU15" s="89"/>
      <c r="JV15" s="89"/>
      <c r="JW15" s="89"/>
      <c r="JX15" s="89"/>
      <c r="JY15" s="89"/>
      <c r="JZ15" s="89"/>
      <c r="KA15" s="89"/>
      <c r="KB15" s="89"/>
      <c r="KC15" s="89"/>
      <c r="KD15" s="89"/>
      <c r="KE15" s="89"/>
      <c r="KF15" s="89"/>
      <c r="KG15" s="89"/>
      <c r="KH15" s="89"/>
      <c r="KI15" s="89"/>
      <c r="KJ15" s="89"/>
      <c r="KK15" s="89"/>
      <c r="KL15" s="89"/>
      <c r="KM15" s="89"/>
      <c r="KN15" s="89"/>
      <c r="KO15" s="89"/>
      <c r="KP15" s="89"/>
      <c r="KQ15" s="89"/>
      <c r="KR15" s="89"/>
      <c r="KS15" s="89"/>
      <c r="KT15" s="89"/>
      <c r="KU15" s="89"/>
      <c r="KV15" s="89"/>
      <c r="KW15" s="89"/>
      <c r="KX15" s="89"/>
      <c r="KY15" s="89"/>
      <c r="KZ15" s="89"/>
      <c r="LA15" s="89"/>
      <c r="LB15" s="89"/>
      <c r="LC15" s="89"/>
      <c r="LD15" s="89"/>
      <c r="LE15" s="89"/>
      <c r="LF15" s="89"/>
      <c r="LG15" s="89"/>
      <c r="LH15" s="89"/>
      <c r="LI15" s="89"/>
      <c r="LJ15" s="89"/>
      <c r="LK15" s="89"/>
      <c r="LL15" s="89"/>
      <c r="LM15" s="89"/>
      <c r="LN15" s="89"/>
      <c r="LO15" s="89"/>
      <c r="LP15" s="89"/>
      <c r="LQ15" s="89"/>
      <c r="LR15" s="89"/>
      <c r="LS15" s="89"/>
      <c r="LT15" s="89"/>
      <c r="LU15" s="89"/>
      <c r="LV15" s="89"/>
      <c r="LW15" s="89"/>
      <c r="LX15" s="89"/>
      <c r="LY15" s="89"/>
      <c r="LZ15" s="89"/>
      <c r="MA15" s="89"/>
      <c r="MB15" s="89"/>
      <c r="MC15" s="89"/>
      <c r="MD15" s="89"/>
      <c r="ME15" s="89"/>
      <c r="MF15" s="89"/>
      <c r="MG15" s="89"/>
      <c r="MH15" s="89"/>
      <c r="MI15" s="89"/>
      <c r="MJ15" s="89"/>
      <c r="MK15" s="89"/>
      <c r="ML15" s="89"/>
      <c r="MM15" s="89"/>
      <c r="MN15" s="89"/>
      <c r="MO15" s="89"/>
      <c r="MP15" s="89"/>
      <c r="MQ15" s="89"/>
      <c r="MR15" s="89"/>
      <c r="MS15" s="89"/>
      <c r="MT15" s="89"/>
      <c r="MU15" s="89"/>
      <c r="MV15" s="89"/>
      <c r="MW15" s="89"/>
      <c r="MX15" s="89"/>
      <c r="MY15" s="89"/>
      <c r="MZ15" s="89"/>
      <c r="NA15" s="89"/>
      <c r="NB15" s="89"/>
      <c r="NC15" s="89"/>
      <c r="ND15" s="89"/>
      <c r="NE15" s="89"/>
      <c r="NF15" s="89"/>
      <c r="NG15" s="108"/>
      <c r="NH15" s="2"/>
      <c r="NI15" s="94" t="s">
        <v>142</v>
      </c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6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94"/>
      <c r="NJ16" s="95"/>
      <c r="NK16" s="95"/>
      <c r="NL16" s="95"/>
      <c r="NM16" s="95"/>
      <c r="NN16" s="95"/>
      <c r="NO16" s="95"/>
      <c r="NP16" s="95"/>
      <c r="NQ16" s="95"/>
      <c r="NR16" s="95"/>
      <c r="NS16" s="95"/>
      <c r="NT16" s="95"/>
      <c r="NU16" s="95"/>
      <c r="NV16" s="95"/>
      <c r="NW16" s="96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94"/>
      <c r="NJ17" s="95"/>
      <c r="NK17" s="95"/>
      <c r="NL17" s="95"/>
      <c r="NM17" s="95"/>
      <c r="NN17" s="95"/>
      <c r="NO17" s="95"/>
      <c r="NP17" s="95"/>
      <c r="NQ17" s="95"/>
      <c r="NR17" s="95"/>
      <c r="NS17" s="95"/>
      <c r="NT17" s="95"/>
      <c r="NU17" s="95"/>
      <c r="NV17" s="95"/>
      <c r="NW17" s="96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94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6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94"/>
      <c r="NJ19" s="95"/>
      <c r="NK19" s="95"/>
      <c r="NL19" s="95"/>
      <c r="NM19" s="95"/>
      <c r="NN19" s="95"/>
      <c r="NO19" s="95"/>
      <c r="NP19" s="95"/>
      <c r="NQ19" s="95"/>
      <c r="NR19" s="95"/>
      <c r="NS19" s="95"/>
      <c r="NT19" s="95"/>
      <c r="NU19" s="95"/>
      <c r="NV19" s="95"/>
      <c r="NW19" s="96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94"/>
      <c r="NJ20" s="95"/>
      <c r="NK20" s="95"/>
      <c r="NL20" s="95"/>
      <c r="NM20" s="95"/>
      <c r="NN20" s="95"/>
      <c r="NO20" s="95"/>
      <c r="NP20" s="95"/>
      <c r="NQ20" s="95"/>
      <c r="NR20" s="95"/>
      <c r="NS20" s="95"/>
      <c r="NT20" s="95"/>
      <c r="NU20" s="95"/>
      <c r="NV20" s="95"/>
      <c r="NW20" s="96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94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6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94"/>
      <c r="NJ22" s="95"/>
      <c r="NK22" s="95"/>
      <c r="NL22" s="95"/>
      <c r="NM22" s="95"/>
      <c r="NN22" s="95"/>
      <c r="NO22" s="95"/>
      <c r="NP22" s="95"/>
      <c r="NQ22" s="95"/>
      <c r="NR22" s="95"/>
      <c r="NS22" s="95"/>
      <c r="NT22" s="95"/>
      <c r="NU22" s="95"/>
      <c r="NV22" s="95"/>
      <c r="NW22" s="96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94"/>
      <c r="NJ23" s="95"/>
      <c r="NK23" s="95"/>
      <c r="NL23" s="95"/>
      <c r="NM23" s="95"/>
      <c r="NN23" s="95"/>
      <c r="NO23" s="95"/>
      <c r="NP23" s="95"/>
      <c r="NQ23" s="95"/>
      <c r="NR23" s="95"/>
      <c r="NS23" s="95"/>
      <c r="NT23" s="95"/>
      <c r="NU23" s="95"/>
      <c r="NV23" s="95"/>
      <c r="NW23" s="96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94"/>
      <c r="NJ24" s="95"/>
      <c r="NK24" s="95"/>
      <c r="NL24" s="95"/>
      <c r="NM24" s="95"/>
      <c r="NN24" s="95"/>
      <c r="NO24" s="95"/>
      <c r="NP24" s="95"/>
      <c r="NQ24" s="95"/>
      <c r="NR24" s="95"/>
      <c r="NS24" s="95"/>
      <c r="NT24" s="95"/>
      <c r="NU24" s="95"/>
      <c r="NV24" s="95"/>
      <c r="NW24" s="96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94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6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94"/>
      <c r="NJ26" s="95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6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94"/>
      <c r="NJ27" s="95"/>
      <c r="NK27" s="95"/>
      <c r="NL27" s="95"/>
      <c r="NM27" s="95"/>
      <c r="NN27" s="95"/>
      <c r="NO27" s="95"/>
      <c r="NP27" s="95"/>
      <c r="NQ27" s="95"/>
      <c r="NR27" s="95"/>
      <c r="NS27" s="95"/>
      <c r="NT27" s="95"/>
      <c r="NU27" s="95"/>
      <c r="NV27" s="95"/>
      <c r="NW27" s="96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94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6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94"/>
      <c r="NJ29" s="95"/>
      <c r="NK29" s="95"/>
      <c r="NL29" s="95"/>
      <c r="NM29" s="95"/>
      <c r="NN29" s="95"/>
      <c r="NO29" s="95"/>
      <c r="NP29" s="95"/>
      <c r="NQ29" s="95"/>
      <c r="NR29" s="95"/>
      <c r="NS29" s="95"/>
      <c r="NT29" s="95"/>
      <c r="NU29" s="95"/>
      <c r="NV29" s="95"/>
      <c r="NW29" s="96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7" t="str">
        <f>データ!$B$11</f>
        <v>H27</v>
      </c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 t="str">
        <f>データ!$C$11</f>
        <v>H28</v>
      </c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 t="str">
        <f>データ!$D$11</f>
        <v>H29</v>
      </c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 t="str">
        <f>データ!$E$11</f>
        <v>H30</v>
      </c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 t="str">
        <f>データ!$F$11</f>
        <v>R01</v>
      </c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7" t="str">
        <f>データ!$B$11</f>
        <v>H27</v>
      </c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 t="str">
        <f>データ!$C$11</f>
        <v>H28</v>
      </c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 t="str">
        <f>データ!$D$11</f>
        <v>H29</v>
      </c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 t="str">
        <f>データ!$E$11</f>
        <v>H30</v>
      </c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 t="str">
        <f>データ!$F$11</f>
        <v>R01</v>
      </c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7" t="str">
        <f>データ!$B$11</f>
        <v>H27</v>
      </c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 t="str">
        <f>データ!$C$11</f>
        <v>H28</v>
      </c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 t="str">
        <f>データ!$D$11</f>
        <v>H29</v>
      </c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 t="str">
        <f>データ!$E$11</f>
        <v>H30</v>
      </c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  <c r="IW30" s="87"/>
      <c r="IX30" s="87" t="str">
        <f>データ!$F$11</f>
        <v>R01</v>
      </c>
      <c r="IY30" s="87"/>
      <c r="IZ30" s="87"/>
      <c r="JA30" s="87"/>
      <c r="JB30" s="87"/>
      <c r="JC30" s="87"/>
      <c r="JD30" s="87"/>
      <c r="JE30" s="87"/>
      <c r="JF30" s="87"/>
      <c r="JG30" s="87"/>
      <c r="JH30" s="87"/>
      <c r="JI30" s="87"/>
      <c r="JJ30" s="87"/>
      <c r="JK30" s="87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97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9"/>
    </row>
    <row r="31" spans="1:387" ht="13.5" customHeight="1" x14ac:dyDescent="0.15">
      <c r="A31" s="2"/>
      <c r="B31" s="21"/>
      <c r="C31" s="4"/>
      <c r="D31" s="4"/>
      <c r="E31" s="4"/>
      <c r="F31" s="4"/>
      <c r="I31" s="86" t="s">
        <v>27</v>
      </c>
      <c r="J31" s="86"/>
      <c r="K31" s="86"/>
      <c r="L31" s="86"/>
      <c r="M31" s="86"/>
      <c r="N31" s="86"/>
      <c r="O31" s="86"/>
      <c r="P31" s="86"/>
      <c r="Q31" s="86"/>
      <c r="R31" s="84">
        <f>データ!Y7</f>
        <v>94.6</v>
      </c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>
        <f>データ!Z7</f>
        <v>91.8</v>
      </c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>
        <f>データ!AA7</f>
        <v>94.1</v>
      </c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>
        <f>データ!AB7</f>
        <v>80.7</v>
      </c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>
        <f>データ!AC7</f>
        <v>75.2</v>
      </c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6" t="s">
        <v>27</v>
      </c>
      <c r="CX31" s="86"/>
      <c r="CY31" s="86"/>
      <c r="CZ31" s="86"/>
      <c r="DA31" s="86"/>
      <c r="DB31" s="86"/>
      <c r="DC31" s="86"/>
      <c r="DD31" s="86"/>
      <c r="DE31" s="86"/>
      <c r="DF31" s="84">
        <f>データ!AJ7</f>
        <v>13.2</v>
      </c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>
        <f>データ!AK7</f>
        <v>12.2</v>
      </c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>
        <f>データ!AL7</f>
        <v>14.5</v>
      </c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>
        <f>データ!AM7</f>
        <v>13.1</v>
      </c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>
        <f>データ!AN7</f>
        <v>15.1</v>
      </c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6" t="s">
        <v>27</v>
      </c>
      <c r="GL31" s="86"/>
      <c r="GM31" s="86"/>
      <c r="GN31" s="86"/>
      <c r="GO31" s="86"/>
      <c r="GP31" s="86"/>
      <c r="GQ31" s="86"/>
      <c r="GR31" s="86"/>
      <c r="GS31" s="86"/>
      <c r="GT31" s="101">
        <f>データ!AU7</f>
        <v>1542</v>
      </c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>
        <f>データ!AV7</f>
        <v>1557</v>
      </c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>
        <f>データ!AW7</f>
        <v>2282</v>
      </c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>
        <f>データ!AX7</f>
        <v>0</v>
      </c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  <c r="IW31" s="101"/>
      <c r="IX31" s="101">
        <f>データ!AY7</f>
        <v>0</v>
      </c>
      <c r="IY31" s="101"/>
      <c r="IZ31" s="101"/>
      <c r="JA31" s="101"/>
      <c r="JB31" s="101"/>
      <c r="JC31" s="101"/>
      <c r="JD31" s="101"/>
      <c r="JE31" s="101"/>
      <c r="JF31" s="101"/>
      <c r="JG31" s="101"/>
      <c r="JH31" s="101"/>
      <c r="JI31" s="101"/>
      <c r="JJ31" s="101"/>
      <c r="JK31" s="101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91" t="s">
        <v>28</v>
      </c>
      <c r="NJ31" s="92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3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6" t="s">
        <v>29</v>
      </c>
      <c r="J32" s="86"/>
      <c r="K32" s="86"/>
      <c r="L32" s="86"/>
      <c r="M32" s="86"/>
      <c r="N32" s="86"/>
      <c r="O32" s="86"/>
      <c r="P32" s="86"/>
      <c r="Q32" s="86"/>
      <c r="R32" s="84">
        <f>データ!AD7</f>
        <v>84.4</v>
      </c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>
        <f>データ!AE7</f>
        <v>83.9</v>
      </c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>
        <f>データ!AF7</f>
        <v>154.5</v>
      </c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>
        <f>データ!AG7</f>
        <v>159.9</v>
      </c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>
        <f>データ!AH7</f>
        <v>124</v>
      </c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6" t="s">
        <v>29</v>
      </c>
      <c r="CX32" s="86"/>
      <c r="CY32" s="86"/>
      <c r="CZ32" s="86"/>
      <c r="DA32" s="86"/>
      <c r="DB32" s="86"/>
      <c r="DC32" s="86"/>
      <c r="DD32" s="86"/>
      <c r="DE32" s="86"/>
      <c r="DF32" s="84">
        <f>データ!AO7</f>
        <v>23</v>
      </c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>
        <f>データ!AP7</f>
        <v>21.8</v>
      </c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>
        <f>データ!AQ7</f>
        <v>15.7</v>
      </c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>
        <f>データ!AR7</f>
        <v>7.6</v>
      </c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>
        <f>データ!AS7</f>
        <v>28.9</v>
      </c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6" t="s">
        <v>29</v>
      </c>
      <c r="GL32" s="86"/>
      <c r="GM32" s="86"/>
      <c r="GN32" s="86"/>
      <c r="GO32" s="86"/>
      <c r="GP32" s="86"/>
      <c r="GQ32" s="86"/>
      <c r="GR32" s="86"/>
      <c r="GS32" s="86"/>
      <c r="GT32" s="101">
        <f>データ!AZ7</f>
        <v>503</v>
      </c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>
        <f>データ!BA7</f>
        <v>457</v>
      </c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>
        <f>データ!BB7</f>
        <v>1153</v>
      </c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>
        <f>データ!BC7</f>
        <v>438</v>
      </c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>
        <f>データ!BD7</f>
        <v>677</v>
      </c>
      <c r="IY32" s="101"/>
      <c r="IZ32" s="101"/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94" t="s">
        <v>139</v>
      </c>
      <c r="NJ32" s="95"/>
      <c r="NK32" s="95"/>
      <c r="NL32" s="95"/>
      <c r="NM32" s="95"/>
      <c r="NN32" s="95"/>
      <c r="NO32" s="95"/>
      <c r="NP32" s="95"/>
      <c r="NQ32" s="95"/>
      <c r="NR32" s="95"/>
      <c r="NS32" s="95"/>
      <c r="NT32" s="95"/>
      <c r="NU32" s="95"/>
      <c r="NV32" s="95"/>
      <c r="NW32" s="96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94"/>
      <c r="NJ33" s="95"/>
      <c r="NK33" s="95"/>
      <c r="NL33" s="95"/>
      <c r="NM33" s="95"/>
      <c r="NN33" s="95"/>
      <c r="NO33" s="95"/>
      <c r="NP33" s="95"/>
      <c r="NQ33" s="95"/>
      <c r="NR33" s="95"/>
      <c r="NS33" s="95"/>
      <c r="NT33" s="95"/>
      <c r="NU33" s="95"/>
      <c r="NV33" s="95"/>
      <c r="NW33" s="96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94"/>
      <c r="NJ34" s="95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6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94"/>
      <c r="NJ35" s="95"/>
      <c r="NK35" s="95"/>
      <c r="NL35" s="95"/>
      <c r="NM35" s="95"/>
      <c r="NN35" s="95"/>
      <c r="NO35" s="95"/>
      <c r="NP35" s="95"/>
      <c r="NQ35" s="95"/>
      <c r="NR35" s="95"/>
      <c r="NS35" s="95"/>
      <c r="NT35" s="95"/>
      <c r="NU35" s="95"/>
      <c r="NV35" s="95"/>
      <c r="NW35" s="96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94"/>
      <c r="NJ36" s="95"/>
      <c r="NK36" s="95"/>
      <c r="NL36" s="95"/>
      <c r="NM36" s="95"/>
      <c r="NN36" s="95"/>
      <c r="NO36" s="95"/>
      <c r="NP36" s="95"/>
      <c r="NQ36" s="95"/>
      <c r="NR36" s="95"/>
      <c r="NS36" s="95"/>
      <c r="NT36" s="95"/>
      <c r="NU36" s="95"/>
      <c r="NV36" s="95"/>
      <c r="NW36" s="96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94"/>
      <c r="NJ37" s="95"/>
      <c r="NK37" s="95"/>
      <c r="NL37" s="95"/>
      <c r="NM37" s="95"/>
      <c r="NN37" s="95"/>
      <c r="NO37" s="95"/>
      <c r="NP37" s="95"/>
      <c r="NQ37" s="95"/>
      <c r="NR37" s="95"/>
      <c r="NS37" s="95"/>
      <c r="NT37" s="95"/>
      <c r="NU37" s="95"/>
      <c r="NV37" s="95"/>
      <c r="NW37" s="96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94"/>
      <c r="NJ38" s="95"/>
      <c r="NK38" s="95"/>
      <c r="NL38" s="95"/>
      <c r="NM38" s="95"/>
      <c r="NN38" s="95"/>
      <c r="NO38" s="95"/>
      <c r="NP38" s="95"/>
      <c r="NQ38" s="95"/>
      <c r="NR38" s="95"/>
      <c r="NS38" s="95"/>
      <c r="NT38" s="95"/>
      <c r="NU38" s="95"/>
      <c r="NV38" s="95"/>
      <c r="NW38" s="96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94"/>
      <c r="NJ39" s="95"/>
      <c r="NK39" s="95"/>
      <c r="NL39" s="95"/>
      <c r="NM39" s="95"/>
      <c r="NN39" s="95"/>
      <c r="NO39" s="95"/>
      <c r="NP39" s="95"/>
      <c r="NQ39" s="95"/>
      <c r="NR39" s="95"/>
      <c r="NS39" s="95"/>
      <c r="NT39" s="95"/>
      <c r="NU39" s="95"/>
      <c r="NV39" s="95"/>
      <c r="NW39" s="96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94"/>
      <c r="NJ40" s="95"/>
      <c r="NK40" s="95"/>
      <c r="NL40" s="95"/>
      <c r="NM40" s="95"/>
      <c r="NN40" s="95"/>
      <c r="NO40" s="95"/>
      <c r="NP40" s="95"/>
      <c r="NQ40" s="95"/>
      <c r="NR40" s="95"/>
      <c r="NS40" s="95"/>
      <c r="NT40" s="95"/>
      <c r="NU40" s="95"/>
      <c r="NV40" s="95"/>
      <c r="NW40" s="96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94"/>
      <c r="NJ41" s="95"/>
      <c r="NK41" s="95"/>
      <c r="NL41" s="95"/>
      <c r="NM41" s="95"/>
      <c r="NN41" s="95"/>
      <c r="NO41" s="95"/>
      <c r="NP41" s="95"/>
      <c r="NQ41" s="95"/>
      <c r="NR41" s="95"/>
      <c r="NS41" s="95"/>
      <c r="NT41" s="95"/>
      <c r="NU41" s="95"/>
      <c r="NV41" s="95"/>
      <c r="NW41" s="96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94"/>
      <c r="NJ42" s="95"/>
      <c r="NK42" s="95"/>
      <c r="NL42" s="95"/>
      <c r="NM42" s="95"/>
      <c r="NN42" s="95"/>
      <c r="NO42" s="95"/>
      <c r="NP42" s="95"/>
      <c r="NQ42" s="95"/>
      <c r="NR42" s="95"/>
      <c r="NS42" s="95"/>
      <c r="NT42" s="95"/>
      <c r="NU42" s="95"/>
      <c r="NV42" s="95"/>
      <c r="NW42" s="96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94"/>
      <c r="NJ43" s="95"/>
      <c r="NK43" s="95"/>
      <c r="NL43" s="95"/>
      <c r="NM43" s="95"/>
      <c r="NN43" s="95"/>
      <c r="NO43" s="95"/>
      <c r="NP43" s="95"/>
      <c r="NQ43" s="95"/>
      <c r="NR43" s="95"/>
      <c r="NS43" s="95"/>
      <c r="NT43" s="95"/>
      <c r="NU43" s="95"/>
      <c r="NV43" s="95"/>
      <c r="NW43" s="96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94"/>
      <c r="NJ44" s="95"/>
      <c r="NK44" s="95"/>
      <c r="NL44" s="95"/>
      <c r="NM44" s="95"/>
      <c r="NN44" s="95"/>
      <c r="NO44" s="95"/>
      <c r="NP44" s="95"/>
      <c r="NQ44" s="95"/>
      <c r="NR44" s="95"/>
      <c r="NS44" s="95"/>
      <c r="NT44" s="95"/>
      <c r="NU44" s="95"/>
      <c r="NV44" s="95"/>
      <c r="NW44" s="96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94"/>
      <c r="NJ45" s="95"/>
      <c r="NK45" s="95"/>
      <c r="NL45" s="95"/>
      <c r="NM45" s="95"/>
      <c r="NN45" s="95"/>
      <c r="NO45" s="95"/>
      <c r="NP45" s="95"/>
      <c r="NQ45" s="95"/>
      <c r="NR45" s="95"/>
      <c r="NS45" s="95"/>
      <c r="NT45" s="95"/>
      <c r="NU45" s="95"/>
      <c r="NV45" s="95"/>
      <c r="NW45" s="96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94"/>
      <c r="NJ46" s="95"/>
      <c r="NK46" s="95"/>
      <c r="NL46" s="95"/>
      <c r="NM46" s="95"/>
      <c r="NN46" s="95"/>
      <c r="NO46" s="95"/>
      <c r="NP46" s="95"/>
      <c r="NQ46" s="95"/>
      <c r="NR46" s="95"/>
      <c r="NS46" s="95"/>
      <c r="NT46" s="95"/>
      <c r="NU46" s="95"/>
      <c r="NV46" s="95"/>
      <c r="NW46" s="96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7"/>
      <c r="NJ47" s="98"/>
      <c r="NK47" s="98"/>
      <c r="NL47" s="98"/>
      <c r="NM47" s="98"/>
      <c r="NN47" s="98"/>
      <c r="NO47" s="98"/>
      <c r="NP47" s="98"/>
      <c r="NQ47" s="98"/>
      <c r="NR47" s="98"/>
      <c r="NS47" s="98"/>
      <c r="NT47" s="98"/>
      <c r="NU47" s="98"/>
      <c r="NV47" s="98"/>
      <c r="NW47" s="99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91" t="s">
        <v>30</v>
      </c>
      <c r="NJ48" s="92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3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94" t="s">
        <v>140</v>
      </c>
      <c r="NJ49" s="95"/>
      <c r="NK49" s="95"/>
      <c r="NL49" s="95"/>
      <c r="NM49" s="95"/>
      <c r="NN49" s="95"/>
      <c r="NO49" s="95"/>
      <c r="NP49" s="95"/>
      <c r="NQ49" s="95"/>
      <c r="NR49" s="95"/>
      <c r="NS49" s="95"/>
      <c r="NT49" s="95"/>
      <c r="NU49" s="95"/>
      <c r="NV49" s="95"/>
      <c r="NW49" s="96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94"/>
      <c r="NJ50" s="95"/>
      <c r="NK50" s="95"/>
      <c r="NL50" s="95"/>
      <c r="NM50" s="95"/>
      <c r="NN50" s="95"/>
      <c r="NO50" s="95"/>
      <c r="NP50" s="95"/>
      <c r="NQ50" s="95"/>
      <c r="NR50" s="95"/>
      <c r="NS50" s="95"/>
      <c r="NT50" s="95"/>
      <c r="NU50" s="95"/>
      <c r="NV50" s="95"/>
      <c r="NW50" s="96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94"/>
      <c r="NJ51" s="95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6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7" t="str">
        <f>データ!$B$11</f>
        <v>H27</v>
      </c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 t="str">
        <f>データ!$C$11</f>
        <v>H28</v>
      </c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 t="str">
        <f>データ!$D$11</f>
        <v>H29</v>
      </c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 t="str">
        <f>データ!$E$11</f>
        <v>H30</v>
      </c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 t="str">
        <f>データ!$F$11</f>
        <v>R01</v>
      </c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7" t="str">
        <f>データ!$B$11</f>
        <v>H27</v>
      </c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 t="str">
        <f>データ!$C$11</f>
        <v>H28</v>
      </c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 t="str">
        <f>データ!$D$11</f>
        <v>H29</v>
      </c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 t="str">
        <f>データ!$E$11</f>
        <v>H30</v>
      </c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 t="str">
        <f>データ!$F$11</f>
        <v>R01</v>
      </c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7" t="str">
        <f>データ!$B$11</f>
        <v>H27</v>
      </c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 t="str">
        <f>データ!$C$11</f>
        <v>H28</v>
      </c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 t="str">
        <f>データ!$D$11</f>
        <v>H29</v>
      </c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 t="str">
        <f>データ!$E$11</f>
        <v>H30</v>
      </c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  <c r="IV52" s="87"/>
      <c r="IW52" s="87"/>
      <c r="IX52" s="87" t="str">
        <f>データ!$F$11</f>
        <v>R01</v>
      </c>
      <c r="IY52" s="87"/>
      <c r="IZ52" s="87"/>
      <c r="JA52" s="87"/>
      <c r="JB52" s="87"/>
      <c r="JC52" s="87"/>
      <c r="JD52" s="87"/>
      <c r="JE52" s="87"/>
      <c r="JF52" s="87"/>
      <c r="JG52" s="87"/>
      <c r="JH52" s="87"/>
      <c r="JI52" s="87"/>
      <c r="JJ52" s="87"/>
      <c r="JK52" s="87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7" t="str">
        <f>データ!$B$11</f>
        <v>H27</v>
      </c>
      <c r="KI52" s="87"/>
      <c r="KJ52" s="87"/>
      <c r="KK52" s="87"/>
      <c r="KL52" s="87"/>
      <c r="KM52" s="87"/>
      <c r="KN52" s="87"/>
      <c r="KO52" s="87"/>
      <c r="KP52" s="87"/>
      <c r="KQ52" s="87"/>
      <c r="KR52" s="87"/>
      <c r="KS52" s="87"/>
      <c r="KT52" s="87"/>
      <c r="KU52" s="87"/>
      <c r="KV52" s="87" t="str">
        <f>データ!$C$11</f>
        <v>H28</v>
      </c>
      <c r="KW52" s="87"/>
      <c r="KX52" s="87"/>
      <c r="KY52" s="87"/>
      <c r="KZ52" s="87"/>
      <c r="LA52" s="87"/>
      <c r="LB52" s="87"/>
      <c r="LC52" s="87"/>
      <c r="LD52" s="87"/>
      <c r="LE52" s="87"/>
      <c r="LF52" s="87"/>
      <c r="LG52" s="87"/>
      <c r="LH52" s="87"/>
      <c r="LI52" s="87"/>
      <c r="LJ52" s="87" t="str">
        <f>データ!$D$11</f>
        <v>H29</v>
      </c>
      <c r="LK52" s="87"/>
      <c r="LL52" s="87"/>
      <c r="LM52" s="87"/>
      <c r="LN52" s="87"/>
      <c r="LO52" s="87"/>
      <c r="LP52" s="87"/>
      <c r="LQ52" s="87"/>
      <c r="LR52" s="87"/>
      <c r="LS52" s="87"/>
      <c r="LT52" s="87"/>
      <c r="LU52" s="87"/>
      <c r="LV52" s="87"/>
      <c r="LW52" s="87"/>
      <c r="LX52" s="87" t="str">
        <f>データ!$E$11</f>
        <v>H30</v>
      </c>
      <c r="LY52" s="87"/>
      <c r="LZ52" s="87"/>
      <c r="MA52" s="87"/>
      <c r="MB52" s="87"/>
      <c r="MC52" s="87"/>
      <c r="MD52" s="87"/>
      <c r="ME52" s="87"/>
      <c r="MF52" s="87"/>
      <c r="MG52" s="87"/>
      <c r="MH52" s="87"/>
      <c r="MI52" s="87"/>
      <c r="MJ52" s="87"/>
      <c r="MK52" s="87"/>
      <c r="ML52" s="87" t="str">
        <f>データ!$F$11</f>
        <v>R01</v>
      </c>
      <c r="MM52" s="87"/>
      <c r="MN52" s="87"/>
      <c r="MO52" s="87"/>
      <c r="MP52" s="87"/>
      <c r="MQ52" s="87"/>
      <c r="MR52" s="87"/>
      <c r="MS52" s="87"/>
      <c r="MT52" s="87"/>
      <c r="MU52" s="87"/>
      <c r="MV52" s="87"/>
      <c r="MW52" s="87"/>
      <c r="MX52" s="87"/>
      <c r="MY52" s="87"/>
      <c r="MZ52" s="4"/>
      <c r="NA52" s="4"/>
      <c r="NB52" s="4"/>
      <c r="NC52" s="4"/>
      <c r="ND52" s="4"/>
      <c r="NE52" s="4"/>
      <c r="NF52" s="4"/>
      <c r="NG52" s="22"/>
      <c r="NH52" s="2"/>
      <c r="NI52" s="94"/>
      <c r="NJ52" s="95"/>
      <c r="NK52" s="95"/>
      <c r="NL52" s="95"/>
      <c r="NM52" s="95"/>
      <c r="NN52" s="95"/>
      <c r="NO52" s="95"/>
      <c r="NP52" s="95"/>
      <c r="NQ52" s="95"/>
      <c r="NR52" s="95"/>
      <c r="NS52" s="95"/>
      <c r="NT52" s="95"/>
      <c r="NU52" s="95"/>
      <c r="NV52" s="95"/>
      <c r="NW52" s="96"/>
    </row>
    <row r="53" spans="1:387" ht="13.5" customHeight="1" x14ac:dyDescent="0.15">
      <c r="A53" s="2"/>
      <c r="B53" s="21"/>
      <c r="C53" s="4"/>
      <c r="D53" s="4"/>
      <c r="E53" s="4"/>
      <c r="F53" s="4"/>
      <c r="I53" s="86" t="s">
        <v>27</v>
      </c>
      <c r="J53" s="86"/>
      <c r="K53" s="86"/>
      <c r="L53" s="86"/>
      <c r="M53" s="86"/>
      <c r="N53" s="86"/>
      <c r="O53" s="86"/>
      <c r="P53" s="86"/>
      <c r="Q53" s="86"/>
      <c r="R53" s="84">
        <f>データ!BF7</f>
        <v>51.1</v>
      </c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>
        <f>データ!BG7</f>
        <v>48.9</v>
      </c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>
        <f>データ!BH7</f>
        <v>48.4</v>
      </c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>
        <f>データ!BI7</f>
        <v>47</v>
      </c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>
        <f>データ!BJ7</f>
        <v>45.2</v>
      </c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6" t="s">
        <v>27</v>
      </c>
      <c r="CX53" s="86"/>
      <c r="CY53" s="86"/>
      <c r="CZ53" s="86"/>
      <c r="DA53" s="86"/>
      <c r="DB53" s="86"/>
      <c r="DC53" s="86"/>
      <c r="DD53" s="86"/>
      <c r="DE53" s="86"/>
      <c r="DF53" s="84">
        <f>データ!BQ7</f>
        <v>36</v>
      </c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>
        <f>データ!BR7</f>
        <v>38.4</v>
      </c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>
        <f>データ!BS7</f>
        <v>38.4</v>
      </c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>
        <f>データ!BT7</f>
        <v>37.5</v>
      </c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>
        <f>データ!BU7</f>
        <v>39.4</v>
      </c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6" t="s">
        <v>27</v>
      </c>
      <c r="GL53" s="86"/>
      <c r="GM53" s="86"/>
      <c r="GN53" s="86"/>
      <c r="GO53" s="86"/>
      <c r="GP53" s="86"/>
      <c r="GQ53" s="86"/>
      <c r="GR53" s="86"/>
      <c r="GS53" s="86"/>
      <c r="GT53" s="84">
        <f>データ!CB7</f>
        <v>2.1</v>
      </c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>
        <f>データ!CC7</f>
        <v>-0.6</v>
      </c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>
        <f>データ!CD7</f>
        <v>-0.9</v>
      </c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>
        <f>データ!CE7</f>
        <v>1.2</v>
      </c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  <c r="IV53" s="84"/>
      <c r="IW53" s="84"/>
      <c r="IX53" s="84">
        <f>データ!CF7</f>
        <v>-6.9</v>
      </c>
      <c r="IY53" s="84"/>
      <c r="IZ53" s="84"/>
      <c r="JA53" s="84"/>
      <c r="JB53" s="84"/>
      <c r="JC53" s="84"/>
      <c r="JD53" s="84"/>
      <c r="JE53" s="84"/>
      <c r="JF53" s="84"/>
      <c r="JG53" s="84"/>
      <c r="JH53" s="84"/>
      <c r="JI53" s="84"/>
      <c r="JJ53" s="84"/>
      <c r="JK53" s="8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6" t="s">
        <v>27</v>
      </c>
      <c r="JZ53" s="86"/>
      <c r="KA53" s="86"/>
      <c r="KB53" s="86"/>
      <c r="KC53" s="86"/>
      <c r="KD53" s="86"/>
      <c r="KE53" s="86"/>
      <c r="KF53" s="86"/>
      <c r="KG53" s="86"/>
      <c r="KH53" s="101">
        <f>データ!CM7</f>
        <v>20953</v>
      </c>
      <c r="KI53" s="101"/>
      <c r="KJ53" s="101"/>
      <c r="KK53" s="101"/>
      <c r="KL53" s="101"/>
      <c r="KM53" s="101"/>
      <c r="KN53" s="101"/>
      <c r="KO53" s="101"/>
      <c r="KP53" s="101"/>
      <c r="KQ53" s="101"/>
      <c r="KR53" s="101"/>
      <c r="KS53" s="101"/>
      <c r="KT53" s="101"/>
      <c r="KU53" s="101"/>
      <c r="KV53" s="101">
        <f>データ!CN7</f>
        <v>13289</v>
      </c>
      <c r="KW53" s="101"/>
      <c r="KX53" s="101"/>
      <c r="KY53" s="101"/>
      <c r="KZ53" s="101"/>
      <c r="LA53" s="101"/>
      <c r="LB53" s="101"/>
      <c r="LC53" s="101"/>
      <c r="LD53" s="101"/>
      <c r="LE53" s="101"/>
      <c r="LF53" s="101"/>
      <c r="LG53" s="101"/>
      <c r="LH53" s="101"/>
      <c r="LI53" s="101"/>
      <c r="LJ53" s="101">
        <f>データ!CO7</f>
        <v>12628</v>
      </c>
      <c r="LK53" s="101"/>
      <c r="LL53" s="101"/>
      <c r="LM53" s="101"/>
      <c r="LN53" s="101"/>
      <c r="LO53" s="101"/>
      <c r="LP53" s="101"/>
      <c r="LQ53" s="101"/>
      <c r="LR53" s="101"/>
      <c r="LS53" s="101"/>
      <c r="LT53" s="101"/>
      <c r="LU53" s="101"/>
      <c r="LV53" s="101"/>
      <c r="LW53" s="101"/>
      <c r="LX53" s="101">
        <f>データ!CP7</f>
        <v>18257</v>
      </c>
      <c r="LY53" s="101"/>
      <c r="LZ53" s="101"/>
      <c r="MA53" s="101"/>
      <c r="MB53" s="101"/>
      <c r="MC53" s="101"/>
      <c r="MD53" s="101"/>
      <c r="ME53" s="101"/>
      <c r="MF53" s="101"/>
      <c r="MG53" s="101"/>
      <c r="MH53" s="101"/>
      <c r="MI53" s="101"/>
      <c r="MJ53" s="101"/>
      <c r="MK53" s="101"/>
      <c r="ML53" s="101">
        <f>データ!CQ7</f>
        <v>-6265</v>
      </c>
      <c r="MM53" s="101"/>
      <c r="MN53" s="101"/>
      <c r="MO53" s="101"/>
      <c r="MP53" s="101"/>
      <c r="MQ53" s="101"/>
      <c r="MR53" s="101"/>
      <c r="MS53" s="101"/>
      <c r="MT53" s="101"/>
      <c r="MU53" s="101"/>
      <c r="MV53" s="101"/>
      <c r="MW53" s="101"/>
      <c r="MX53" s="101"/>
      <c r="MY53" s="101"/>
      <c r="MZ53" s="4"/>
      <c r="NA53" s="4"/>
      <c r="NB53" s="4"/>
      <c r="NC53" s="4"/>
      <c r="ND53" s="4"/>
      <c r="NE53" s="4"/>
      <c r="NF53" s="4"/>
      <c r="NG53" s="22"/>
      <c r="NH53" s="2"/>
      <c r="NI53" s="94"/>
      <c r="NJ53" s="95"/>
      <c r="NK53" s="95"/>
      <c r="NL53" s="95"/>
      <c r="NM53" s="95"/>
      <c r="NN53" s="95"/>
      <c r="NO53" s="95"/>
      <c r="NP53" s="95"/>
      <c r="NQ53" s="95"/>
      <c r="NR53" s="95"/>
      <c r="NS53" s="95"/>
      <c r="NT53" s="95"/>
      <c r="NU53" s="95"/>
      <c r="NV53" s="95"/>
      <c r="NW53" s="96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6" t="s">
        <v>29</v>
      </c>
      <c r="J54" s="86"/>
      <c r="K54" s="86"/>
      <c r="L54" s="86"/>
      <c r="M54" s="86"/>
      <c r="N54" s="86"/>
      <c r="O54" s="86"/>
      <c r="P54" s="86"/>
      <c r="Q54" s="86"/>
      <c r="R54" s="84">
        <f>データ!BK7</f>
        <v>31.6</v>
      </c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>
        <f>データ!BL7</f>
        <v>33.1</v>
      </c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>
        <f>データ!BM7</f>
        <v>33.799999999999997</v>
      </c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>
        <f>データ!BN7</f>
        <v>31.6</v>
      </c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>
        <f>データ!BO7</f>
        <v>26.8</v>
      </c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6" t="s">
        <v>29</v>
      </c>
      <c r="CX54" s="86"/>
      <c r="CY54" s="86"/>
      <c r="CZ54" s="86"/>
      <c r="DA54" s="86"/>
      <c r="DB54" s="86"/>
      <c r="DC54" s="86"/>
      <c r="DD54" s="86"/>
      <c r="DE54" s="86"/>
      <c r="DF54" s="84">
        <f>データ!BV7</f>
        <v>29.3</v>
      </c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>
        <f>データ!BW7</f>
        <v>30.2</v>
      </c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>
        <f>データ!BX7</f>
        <v>28</v>
      </c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>
        <f>データ!BY7</f>
        <v>26.1</v>
      </c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>
        <f>データ!BZ7</f>
        <v>28.6</v>
      </c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6" t="s">
        <v>29</v>
      </c>
      <c r="GL54" s="86"/>
      <c r="GM54" s="86"/>
      <c r="GN54" s="86"/>
      <c r="GO54" s="86"/>
      <c r="GP54" s="86"/>
      <c r="GQ54" s="86"/>
      <c r="GR54" s="86"/>
      <c r="GS54" s="86"/>
      <c r="GT54" s="84">
        <f>データ!CG7</f>
        <v>20.399999999999999</v>
      </c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>
        <f>データ!CH7</f>
        <v>17.2</v>
      </c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>
        <f>データ!CI7</f>
        <v>15.2</v>
      </c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>
        <f>データ!CJ7</f>
        <v>-279.7</v>
      </c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  <c r="IV54" s="84"/>
      <c r="IW54" s="84"/>
      <c r="IX54" s="84">
        <f>データ!CK7</f>
        <v>13.8</v>
      </c>
      <c r="IY54" s="84"/>
      <c r="IZ54" s="84"/>
      <c r="JA54" s="84"/>
      <c r="JB54" s="84"/>
      <c r="JC54" s="84"/>
      <c r="JD54" s="84"/>
      <c r="JE54" s="84"/>
      <c r="JF54" s="84"/>
      <c r="JG54" s="84"/>
      <c r="JH54" s="84"/>
      <c r="JI54" s="84"/>
      <c r="JJ54" s="84"/>
      <c r="JK54" s="8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6" t="s">
        <v>29</v>
      </c>
      <c r="JZ54" s="86"/>
      <c r="KA54" s="86"/>
      <c r="KB54" s="86"/>
      <c r="KC54" s="86"/>
      <c r="KD54" s="86"/>
      <c r="KE54" s="86"/>
      <c r="KF54" s="86"/>
      <c r="KG54" s="86"/>
      <c r="KH54" s="102">
        <f>データ!CR7</f>
        <v>9064</v>
      </c>
      <c r="KI54" s="103"/>
      <c r="KJ54" s="103"/>
      <c r="KK54" s="103"/>
      <c r="KL54" s="103"/>
      <c r="KM54" s="103"/>
      <c r="KN54" s="103"/>
      <c r="KO54" s="103"/>
      <c r="KP54" s="103"/>
      <c r="KQ54" s="103"/>
      <c r="KR54" s="103"/>
      <c r="KS54" s="103"/>
      <c r="KT54" s="103"/>
      <c r="KU54" s="104"/>
      <c r="KV54" s="102">
        <f>データ!CS7</f>
        <v>2276</v>
      </c>
      <c r="KW54" s="103"/>
      <c r="KX54" s="103"/>
      <c r="KY54" s="103"/>
      <c r="KZ54" s="103"/>
      <c r="LA54" s="103"/>
      <c r="LB54" s="103"/>
      <c r="LC54" s="103"/>
      <c r="LD54" s="103"/>
      <c r="LE54" s="103"/>
      <c r="LF54" s="103"/>
      <c r="LG54" s="103"/>
      <c r="LH54" s="103"/>
      <c r="LI54" s="104"/>
      <c r="LJ54" s="102">
        <f>データ!CT7</f>
        <v>-8016</v>
      </c>
      <c r="LK54" s="103"/>
      <c r="LL54" s="103"/>
      <c r="LM54" s="103"/>
      <c r="LN54" s="103"/>
      <c r="LO54" s="103"/>
      <c r="LP54" s="103"/>
      <c r="LQ54" s="103"/>
      <c r="LR54" s="103"/>
      <c r="LS54" s="103"/>
      <c r="LT54" s="103"/>
      <c r="LU54" s="103"/>
      <c r="LV54" s="103"/>
      <c r="LW54" s="104"/>
      <c r="LX54" s="102">
        <f>データ!CU7</f>
        <v>7024</v>
      </c>
      <c r="LY54" s="103"/>
      <c r="LZ54" s="103"/>
      <c r="MA54" s="103"/>
      <c r="MB54" s="103"/>
      <c r="MC54" s="103"/>
      <c r="MD54" s="103"/>
      <c r="ME54" s="103"/>
      <c r="MF54" s="103"/>
      <c r="MG54" s="103"/>
      <c r="MH54" s="103"/>
      <c r="MI54" s="103"/>
      <c r="MJ54" s="103"/>
      <c r="MK54" s="104"/>
      <c r="ML54" s="102">
        <f>データ!CV7</f>
        <v>3003</v>
      </c>
      <c r="MM54" s="103"/>
      <c r="MN54" s="103"/>
      <c r="MO54" s="103"/>
      <c r="MP54" s="103"/>
      <c r="MQ54" s="103"/>
      <c r="MR54" s="103"/>
      <c r="MS54" s="103"/>
      <c r="MT54" s="103"/>
      <c r="MU54" s="103"/>
      <c r="MV54" s="103"/>
      <c r="MW54" s="103"/>
      <c r="MX54" s="103"/>
      <c r="MY54" s="104"/>
      <c r="MZ54" s="4"/>
      <c r="NA54" s="4"/>
      <c r="NB54" s="4"/>
      <c r="NC54" s="4"/>
      <c r="ND54" s="4"/>
      <c r="NE54" s="4"/>
      <c r="NF54" s="4"/>
      <c r="NG54" s="22"/>
      <c r="NH54" s="2"/>
      <c r="NI54" s="94"/>
      <c r="NJ54" s="95"/>
      <c r="NK54" s="95"/>
      <c r="NL54" s="95"/>
      <c r="NM54" s="95"/>
      <c r="NN54" s="95"/>
      <c r="NO54" s="95"/>
      <c r="NP54" s="95"/>
      <c r="NQ54" s="95"/>
      <c r="NR54" s="95"/>
      <c r="NS54" s="95"/>
      <c r="NT54" s="95"/>
      <c r="NU54" s="95"/>
      <c r="NV54" s="95"/>
      <c r="NW54" s="96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94"/>
      <c r="NJ55" s="95"/>
      <c r="NK55" s="95"/>
      <c r="NL55" s="95"/>
      <c r="NM55" s="95"/>
      <c r="NN55" s="95"/>
      <c r="NO55" s="95"/>
      <c r="NP55" s="95"/>
      <c r="NQ55" s="95"/>
      <c r="NR55" s="95"/>
      <c r="NS55" s="95"/>
      <c r="NT55" s="95"/>
      <c r="NU55" s="95"/>
      <c r="NV55" s="95"/>
      <c r="NW55" s="96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94"/>
      <c r="NJ56" s="95"/>
      <c r="NK56" s="95"/>
      <c r="NL56" s="95"/>
      <c r="NM56" s="95"/>
      <c r="NN56" s="95"/>
      <c r="NO56" s="95"/>
      <c r="NP56" s="95"/>
      <c r="NQ56" s="95"/>
      <c r="NR56" s="95"/>
      <c r="NS56" s="95"/>
      <c r="NT56" s="95"/>
      <c r="NU56" s="95"/>
      <c r="NV56" s="95"/>
      <c r="NW56" s="96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94"/>
      <c r="NJ57" s="95"/>
      <c r="NK57" s="95"/>
      <c r="NL57" s="95"/>
      <c r="NM57" s="95"/>
      <c r="NN57" s="95"/>
      <c r="NO57" s="95"/>
      <c r="NP57" s="95"/>
      <c r="NQ57" s="95"/>
      <c r="NR57" s="95"/>
      <c r="NS57" s="95"/>
      <c r="NT57" s="95"/>
      <c r="NU57" s="95"/>
      <c r="NV57" s="95"/>
      <c r="NW57" s="96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94"/>
      <c r="NJ58" s="95"/>
      <c r="NK58" s="95"/>
      <c r="NL58" s="95"/>
      <c r="NM58" s="95"/>
      <c r="NN58" s="95"/>
      <c r="NO58" s="95"/>
      <c r="NP58" s="95"/>
      <c r="NQ58" s="95"/>
      <c r="NR58" s="95"/>
      <c r="NS58" s="95"/>
      <c r="NT58" s="95"/>
      <c r="NU58" s="95"/>
      <c r="NV58" s="95"/>
      <c r="NW58" s="96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94"/>
      <c r="NJ59" s="95"/>
      <c r="NK59" s="95"/>
      <c r="NL59" s="95"/>
      <c r="NM59" s="95"/>
      <c r="NN59" s="95"/>
      <c r="NO59" s="95"/>
      <c r="NP59" s="95"/>
      <c r="NQ59" s="95"/>
      <c r="NR59" s="95"/>
      <c r="NS59" s="95"/>
      <c r="NT59" s="95"/>
      <c r="NU59" s="95"/>
      <c r="NV59" s="95"/>
      <c r="NW59" s="96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88" t="s">
        <v>31</v>
      </c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8"/>
      <c r="HK60" s="88"/>
      <c r="HL60" s="88"/>
      <c r="HM60" s="88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8"/>
      <c r="HY60" s="88"/>
      <c r="HZ60" s="88"/>
      <c r="IA60" s="88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  <c r="IW60" s="88"/>
      <c r="IX60" s="88"/>
      <c r="IY60" s="88"/>
      <c r="IZ60" s="88"/>
      <c r="JA60" s="88"/>
      <c r="JB60" s="88"/>
      <c r="JC60" s="88"/>
      <c r="JD60" s="88"/>
      <c r="JE60" s="88"/>
      <c r="JF60" s="88"/>
      <c r="JG60" s="88"/>
      <c r="JH60" s="88"/>
      <c r="JI60" s="88"/>
      <c r="JJ60" s="88"/>
      <c r="JK60" s="88"/>
      <c r="JL60" s="88"/>
      <c r="JM60" s="88"/>
      <c r="JN60" s="88"/>
      <c r="JO60" s="88"/>
      <c r="JP60" s="88"/>
      <c r="JQ60" s="88"/>
      <c r="JR60" s="88"/>
      <c r="JS60" s="88"/>
      <c r="JT60" s="88"/>
      <c r="JU60" s="88"/>
      <c r="JV60" s="88"/>
      <c r="JW60" s="88"/>
      <c r="JX60" s="88"/>
      <c r="JY60" s="88"/>
      <c r="JZ60" s="88"/>
      <c r="KA60" s="88"/>
      <c r="KB60" s="88"/>
      <c r="KC60" s="88"/>
      <c r="KD60" s="88"/>
      <c r="KE60" s="88"/>
      <c r="KF60" s="88"/>
      <c r="KG60" s="88"/>
      <c r="KH60" s="88"/>
      <c r="KI60" s="88"/>
      <c r="KJ60" s="88"/>
      <c r="KK60" s="88"/>
      <c r="KL60" s="88"/>
      <c r="KM60" s="88"/>
      <c r="KN60" s="88"/>
      <c r="KO60" s="88"/>
      <c r="KP60" s="88"/>
      <c r="KQ60" s="88"/>
      <c r="KR60" s="88"/>
      <c r="KS60" s="88"/>
      <c r="KT60" s="88"/>
      <c r="KU60" s="88"/>
      <c r="KV60" s="88"/>
      <c r="KW60" s="88"/>
      <c r="KX60" s="88"/>
      <c r="KY60" s="88"/>
      <c r="KZ60" s="88"/>
      <c r="LA60" s="88"/>
      <c r="LB60" s="88"/>
      <c r="LC60" s="88"/>
      <c r="LD60" s="88"/>
      <c r="LE60" s="88"/>
      <c r="LF60" s="88"/>
      <c r="LG60" s="88"/>
      <c r="LH60" s="88"/>
      <c r="LI60" s="88"/>
      <c r="LJ60" s="88"/>
      <c r="LK60" s="88"/>
      <c r="LL60" s="88"/>
      <c r="LM60" s="88"/>
      <c r="LN60" s="88"/>
      <c r="LO60" s="88"/>
      <c r="LP60" s="88"/>
      <c r="LQ60" s="88"/>
      <c r="LR60" s="88"/>
      <c r="LS60" s="88"/>
      <c r="LT60" s="88"/>
      <c r="LU60" s="88"/>
      <c r="LV60" s="88"/>
      <c r="LW60" s="88"/>
      <c r="LX60" s="88"/>
      <c r="LY60" s="88"/>
      <c r="LZ60" s="88"/>
      <c r="MA60" s="88"/>
      <c r="MB60" s="88"/>
      <c r="MC60" s="88"/>
      <c r="MD60" s="88"/>
      <c r="ME60" s="88"/>
      <c r="MF60" s="88"/>
      <c r="MG60" s="88"/>
      <c r="MH60" s="88"/>
      <c r="MI60" s="88"/>
      <c r="MJ60" s="88"/>
      <c r="MK60" s="88"/>
      <c r="ML60" s="88"/>
      <c r="MM60" s="88"/>
      <c r="MN60" s="88"/>
      <c r="MO60" s="88"/>
      <c r="MP60" s="88"/>
      <c r="MQ60" s="88"/>
      <c r="MR60" s="88"/>
      <c r="MS60" s="88"/>
      <c r="MT60" s="88"/>
      <c r="MU60" s="88"/>
      <c r="MV60" s="88"/>
      <c r="MW60" s="88"/>
      <c r="MX60" s="88"/>
      <c r="MY60" s="88"/>
      <c r="MZ60" s="88"/>
      <c r="NA60" s="88"/>
      <c r="NB60" s="20"/>
      <c r="NC60" s="20"/>
      <c r="ND60" s="20"/>
      <c r="NE60" s="20"/>
      <c r="NF60" s="20"/>
      <c r="NG60" s="32"/>
      <c r="NH60" s="2"/>
      <c r="NI60" s="94"/>
      <c r="NJ60" s="95"/>
      <c r="NK60" s="95"/>
      <c r="NL60" s="95"/>
      <c r="NM60" s="95"/>
      <c r="NN60" s="95"/>
      <c r="NO60" s="95"/>
      <c r="NP60" s="95"/>
      <c r="NQ60" s="95"/>
      <c r="NR60" s="95"/>
      <c r="NS60" s="95"/>
      <c r="NT60" s="95"/>
      <c r="NU60" s="95"/>
      <c r="NV60" s="95"/>
      <c r="NW60" s="96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  <c r="IW61" s="89"/>
      <c r="IX61" s="89"/>
      <c r="IY61" s="89"/>
      <c r="IZ61" s="89"/>
      <c r="JA61" s="89"/>
      <c r="JB61" s="89"/>
      <c r="JC61" s="89"/>
      <c r="JD61" s="89"/>
      <c r="JE61" s="89"/>
      <c r="JF61" s="89"/>
      <c r="JG61" s="89"/>
      <c r="JH61" s="89"/>
      <c r="JI61" s="89"/>
      <c r="JJ61" s="89"/>
      <c r="JK61" s="89"/>
      <c r="JL61" s="89"/>
      <c r="JM61" s="89"/>
      <c r="JN61" s="89"/>
      <c r="JO61" s="89"/>
      <c r="JP61" s="89"/>
      <c r="JQ61" s="89"/>
      <c r="JR61" s="89"/>
      <c r="JS61" s="89"/>
      <c r="JT61" s="89"/>
      <c r="JU61" s="89"/>
      <c r="JV61" s="89"/>
      <c r="JW61" s="89"/>
      <c r="JX61" s="89"/>
      <c r="JY61" s="89"/>
      <c r="JZ61" s="89"/>
      <c r="KA61" s="89"/>
      <c r="KB61" s="89"/>
      <c r="KC61" s="89"/>
      <c r="KD61" s="89"/>
      <c r="KE61" s="89"/>
      <c r="KF61" s="89"/>
      <c r="KG61" s="89"/>
      <c r="KH61" s="89"/>
      <c r="KI61" s="89"/>
      <c r="KJ61" s="89"/>
      <c r="KK61" s="89"/>
      <c r="KL61" s="89"/>
      <c r="KM61" s="89"/>
      <c r="KN61" s="89"/>
      <c r="KO61" s="89"/>
      <c r="KP61" s="89"/>
      <c r="KQ61" s="89"/>
      <c r="KR61" s="89"/>
      <c r="KS61" s="89"/>
      <c r="KT61" s="89"/>
      <c r="KU61" s="89"/>
      <c r="KV61" s="89"/>
      <c r="KW61" s="89"/>
      <c r="KX61" s="89"/>
      <c r="KY61" s="89"/>
      <c r="KZ61" s="89"/>
      <c r="LA61" s="89"/>
      <c r="LB61" s="89"/>
      <c r="LC61" s="89"/>
      <c r="LD61" s="89"/>
      <c r="LE61" s="89"/>
      <c r="LF61" s="89"/>
      <c r="LG61" s="89"/>
      <c r="LH61" s="89"/>
      <c r="LI61" s="89"/>
      <c r="LJ61" s="89"/>
      <c r="LK61" s="89"/>
      <c r="LL61" s="89"/>
      <c r="LM61" s="89"/>
      <c r="LN61" s="89"/>
      <c r="LO61" s="89"/>
      <c r="LP61" s="89"/>
      <c r="LQ61" s="89"/>
      <c r="LR61" s="89"/>
      <c r="LS61" s="89"/>
      <c r="LT61" s="89"/>
      <c r="LU61" s="89"/>
      <c r="LV61" s="89"/>
      <c r="LW61" s="89"/>
      <c r="LX61" s="89"/>
      <c r="LY61" s="89"/>
      <c r="LZ61" s="89"/>
      <c r="MA61" s="89"/>
      <c r="MB61" s="89"/>
      <c r="MC61" s="89"/>
      <c r="MD61" s="89"/>
      <c r="ME61" s="89"/>
      <c r="MF61" s="89"/>
      <c r="MG61" s="89"/>
      <c r="MH61" s="89"/>
      <c r="MI61" s="89"/>
      <c r="MJ61" s="89"/>
      <c r="MK61" s="89"/>
      <c r="ML61" s="89"/>
      <c r="MM61" s="89"/>
      <c r="MN61" s="89"/>
      <c r="MO61" s="89"/>
      <c r="MP61" s="89"/>
      <c r="MQ61" s="89"/>
      <c r="MR61" s="89"/>
      <c r="MS61" s="89"/>
      <c r="MT61" s="89"/>
      <c r="MU61" s="89"/>
      <c r="MV61" s="89"/>
      <c r="MW61" s="89"/>
      <c r="MX61" s="89"/>
      <c r="MY61" s="89"/>
      <c r="MZ61" s="89"/>
      <c r="NA61" s="89"/>
      <c r="NB61" s="20"/>
      <c r="NC61" s="20"/>
      <c r="ND61" s="20"/>
      <c r="NE61" s="20"/>
      <c r="NF61" s="20"/>
      <c r="NG61" s="32"/>
      <c r="NH61" s="2"/>
      <c r="NI61" s="94"/>
      <c r="NJ61" s="95"/>
      <c r="NK61" s="95"/>
      <c r="NL61" s="95"/>
      <c r="NM61" s="95"/>
      <c r="NN61" s="95"/>
      <c r="NO61" s="95"/>
      <c r="NP61" s="95"/>
      <c r="NQ61" s="95"/>
      <c r="NR61" s="95"/>
      <c r="NS61" s="95"/>
      <c r="NT61" s="95"/>
      <c r="NU61" s="95"/>
      <c r="NV61" s="95"/>
      <c r="NW61" s="96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94"/>
      <c r="NJ62" s="95"/>
      <c r="NK62" s="95"/>
      <c r="NL62" s="95"/>
      <c r="NM62" s="95"/>
      <c r="NN62" s="95"/>
      <c r="NO62" s="95"/>
      <c r="NP62" s="95"/>
      <c r="NQ62" s="95"/>
      <c r="NR62" s="95"/>
      <c r="NS62" s="95"/>
      <c r="NT62" s="95"/>
      <c r="NU62" s="95"/>
      <c r="NV62" s="95"/>
      <c r="NW62" s="96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90" t="s">
        <v>32</v>
      </c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94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6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7"/>
      <c r="NJ64" s="98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9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91" t="s">
        <v>33</v>
      </c>
      <c r="NJ65" s="92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3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94" t="s">
        <v>141</v>
      </c>
      <c r="NJ66" s="95"/>
      <c r="NK66" s="95"/>
      <c r="NL66" s="95"/>
      <c r="NM66" s="95"/>
      <c r="NN66" s="95"/>
      <c r="NO66" s="95"/>
      <c r="NP66" s="95"/>
      <c r="NQ66" s="95"/>
      <c r="NR66" s="95"/>
      <c r="NS66" s="95"/>
      <c r="NT66" s="95"/>
      <c r="NU66" s="95"/>
      <c r="NV66" s="95"/>
      <c r="NW66" s="96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00">
        <f>データ!DI6</f>
        <v>985874</v>
      </c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94"/>
      <c r="NJ67" s="95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6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94"/>
      <c r="NJ68" s="95"/>
      <c r="NK68" s="95"/>
      <c r="NL68" s="95"/>
      <c r="NM68" s="95"/>
      <c r="NN68" s="95"/>
      <c r="NO68" s="95"/>
      <c r="NP68" s="95"/>
      <c r="NQ68" s="95"/>
      <c r="NR68" s="95"/>
      <c r="NS68" s="95"/>
      <c r="NT68" s="95"/>
      <c r="NU68" s="95"/>
      <c r="NV68" s="95"/>
      <c r="NW68" s="96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94"/>
      <c r="NJ69" s="95"/>
      <c r="NK69" s="95"/>
      <c r="NL69" s="95"/>
      <c r="NM69" s="95"/>
      <c r="NN69" s="95"/>
      <c r="NO69" s="95"/>
      <c r="NP69" s="95"/>
      <c r="NQ69" s="95"/>
      <c r="NR69" s="95"/>
      <c r="NS69" s="95"/>
      <c r="NT69" s="95"/>
      <c r="NU69" s="95"/>
      <c r="NV69" s="95"/>
      <c r="NW69" s="96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94"/>
      <c r="NJ70" s="95"/>
      <c r="NK70" s="95"/>
      <c r="NL70" s="95"/>
      <c r="NM70" s="95"/>
      <c r="NN70" s="95"/>
      <c r="NO70" s="95"/>
      <c r="NP70" s="95"/>
      <c r="NQ70" s="95"/>
      <c r="NR70" s="95"/>
      <c r="NS70" s="95"/>
      <c r="NT70" s="95"/>
      <c r="NU70" s="95"/>
      <c r="NV70" s="95"/>
      <c r="NW70" s="96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94"/>
      <c r="NJ71" s="95"/>
      <c r="NK71" s="95"/>
      <c r="NL71" s="95"/>
      <c r="NM71" s="95"/>
      <c r="NN71" s="95"/>
      <c r="NO71" s="95"/>
      <c r="NP71" s="95"/>
      <c r="NQ71" s="95"/>
      <c r="NR71" s="95"/>
      <c r="NS71" s="95"/>
      <c r="NT71" s="95"/>
      <c r="NU71" s="95"/>
      <c r="NV71" s="95"/>
      <c r="NW71" s="96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90" t="s">
        <v>34</v>
      </c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94"/>
      <c r="NJ72" s="95"/>
      <c r="NK72" s="95"/>
      <c r="NL72" s="95"/>
      <c r="NM72" s="95"/>
      <c r="NN72" s="95"/>
      <c r="NO72" s="95"/>
      <c r="NP72" s="95"/>
      <c r="NQ72" s="95"/>
      <c r="NR72" s="95"/>
      <c r="NS72" s="95"/>
      <c r="NT72" s="95"/>
      <c r="NU72" s="95"/>
      <c r="NV72" s="95"/>
      <c r="NW72" s="96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94"/>
      <c r="NJ73" s="95"/>
      <c r="NK73" s="95"/>
      <c r="NL73" s="95"/>
      <c r="NM73" s="95"/>
      <c r="NN73" s="95"/>
      <c r="NO73" s="95"/>
      <c r="NP73" s="95"/>
      <c r="NQ73" s="95"/>
      <c r="NR73" s="95"/>
      <c r="NS73" s="95"/>
      <c r="NT73" s="95"/>
      <c r="NU73" s="95"/>
      <c r="NV73" s="95"/>
      <c r="NW73" s="96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  <c r="FZ74" s="90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94"/>
      <c r="NJ74" s="95"/>
      <c r="NK74" s="95"/>
      <c r="NL74" s="95"/>
      <c r="NM74" s="95"/>
      <c r="NN74" s="95"/>
      <c r="NO74" s="95"/>
      <c r="NP74" s="95"/>
      <c r="NQ74" s="95"/>
      <c r="NR74" s="95"/>
      <c r="NS74" s="95"/>
      <c r="NT74" s="95"/>
      <c r="NU74" s="95"/>
      <c r="NV74" s="95"/>
      <c r="NW74" s="96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  <c r="FZ75" s="90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94"/>
      <c r="NJ75" s="95"/>
      <c r="NK75" s="95"/>
      <c r="NL75" s="95"/>
      <c r="NM75" s="95"/>
      <c r="NN75" s="95"/>
      <c r="NO75" s="95"/>
      <c r="NP75" s="95"/>
      <c r="NQ75" s="95"/>
      <c r="NR75" s="95"/>
      <c r="NS75" s="95"/>
      <c r="NT75" s="95"/>
      <c r="NU75" s="95"/>
      <c r="NV75" s="95"/>
      <c r="NW75" s="96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7" t="str">
        <f>データ!$B$11</f>
        <v>H27</v>
      </c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 t="str">
        <f>データ!$C$11</f>
        <v>H28</v>
      </c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 t="str">
        <f>データ!$D$11</f>
        <v>H29</v>
      </c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 t="str">
        <f>データ!$E$11</f>
        <v>H30</v>
      </c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 t="str">
        <f>データ!$F$11</f>
        <v>R01</v>
      </c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00">
        <f>データ!DJ6</f>
        <v>183000</v>
      </c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7" t="str">
        <f>データ!$B$11</f>
        <v>H27</v>
      </c>
      <c r="GU76" s="87"/>
      <c r="GV76" s="87"/>
      <c r="GW76" s="87"/>
      <c r="GX76" s="87"/>
      <c r="GY76" s="87"/>
      <c r="GZ76" s="87"/>
      <c r="HA76" s="87"/>
      <c r="HB76" s="87"/>
      <c r="HC76" s="87"/>
      <c r="HD76" s="87"/>
      <c r="HE76" s="87"/>
      <c r="HF76" s="87"/>
      <c r="HG76" s="87"/>
      <c r="HH76" s="87" t="str">
        <f>データ!$C$11</f>
        <v>H28</v>
      </c>
      <c r="HI76" s="87"/>
      <c r="HJ76" s="87"/>
      <c r="HK76" s="87"/>
      <c r="HL76" s="87"/>
      <c r="HM76" s="87"/>
      <c r="HN76" s="87"/>
      <c r="HO76" s="87"/>
      <c r="HP76" s="87"/>
      <c r="HQ76" s="87"/>
      <c r="HR76" s="87"/>
      <c r="HS76" s="87"/>
      <c r="HT76" s="87"/>
      <c r="HU76" s="87"/>
      <c r="HV76" s="87" t="str">
        <f>データ!$D$11</f>
        <v>H29</v>
      </c>
      <c r="HW76" s="87"/>
      <c r="HX76" s="87"/>
      <c r="HY76" s="87"/>
      <c r="HZ76" s="87"/>
      <c r="IA76" s="87"/>
      <c r="IB76" s="87"/>
      <c r="IC76" s="87"/>
      <c r="ID76" s="87"/>
      <c r="IE76" s="87"/>
      <c r="IF76" s="87"/>
      <c r="IG76" s="87"/>
      <c r="IH76" s="87"/>
      <c r="II76" s="87"/>
      <c r="IJ76" s="87" t="str">
        <f>データ!$E$11</f>
        <v>H30</v>
      </c>
      <c r="IK76" s="87"/>
      <c r="IL76" s="87"/>
      <c r="IM76" s="87"/>
      <c r="IN76" s="87"/>
      <c r="IO76" s="87"/>
      <c r="IP76" s="87"/>
      <c r="IQ76" s="87"/>
      <c r="IR76" s="87"/>
      <c r="IS76" s="87"/>
      <c r="IT76" s="87"/>
      <c r="IU76" s="87"/>
      <c r="IV76" s="87"/>
      <c r="IW76" s="87"/>
      <c r="IX76" s="87" t="str">
        <f>データ!$F$11</f>
        <v>R01</v>
      </c>
      <c r="IY76" s="87"/>
      <c r="IZ76" s="87"/>
      <c r="JA76" s="87"/>
      <c r="JB76" s="87"/>
      <c r="JC76" s="87"/>
      <c r="JD76" s="87"/>
      <c r="JE76" s="87"/>
      <c r="JF76" s="87"/>
      <c r="JG76" s="87"/>
      <c r="JH76" s="87"/>
      <c r="JI76" s="87"/>
      <c r="JJ76" s="87"/>
      <c r="JK76" s="87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7" t="str">
        <f>データ!$B$11</f>
        <v>H27</v>
      </c>
      <c r="KI76" s="87"/>
      <c r="KJ76" s="87"/>
      <c r="KK76" s="87"/>
      <c r="KL76" s="87"/>
      <c r="KM76" s="87"/>
      <c r="KN76" s="87"/>
      <c r="KO76" s="87"/>
      <c r="KP76" s="87"/>
      <c r="KQ76" s="87"/>
      <c r="KR76" s="87"/>
      <c r="KS76" s="87"/>
      <c r="KT76" s="87"/>
      <c r="KU76" s="87"/>
      <c r="KV76" s="87" t="str">
        <f>データ!$C$11</f>
        <v>H28</v>
      </c>
      <c r="KW76" s="87"/>
      <c r="KX76" s="87"/>
      <c r="KY76" s="87"/>
      <c r="KZ76" s="87"/>
      <c r="LA76" s="87"/>
      <c r="LB76" s="87"/>
      <c r="LC76" s="87"/>
      <c r="LD76" s="87"/>
      <c r="LE76" s="87"/>
      <c r="LF76" s="87"/>
      <c r="LG76" s="87"/>
      <c r="LH76" s="87"/>
      <c r="LI76" s="87"/>
      <c r="LJ76" s="87" t="str">
        <f>データ!$D$11</f>
        <v>H29</v>
      </c>
      <c r="LK76" s="87"/>
      <c r="LL76" s="87"/>
      <c r="LM76" s="87"/>
      <c r="LN76" s="87"/>
      <c r="LO76" s="87"/>
      <c r="LP76" s="87"/>
      <c r="LQ76" s="87"/>
      <c r="LR76" s="87"/>
      <c r="LS76" s="87"/>
      <c r="LT76" s="87"/>
      <c r="LU76" s="87"/>
      <c r="LV76" s="87"/>
      <c r="LW76" s="87"/>
      <c r="LX76" s="87" t="str">
        <f>データ!$E$11</f>
        <v>H30</v>
      </c>
      <c r="LY76" s="87"/>
      <c r="LZ76" s="87"/>
      <c r="MA76" s="87"/>
      <c r="MB76" s="87"/>
      <c r="MC76" s="87"/>
      <c r="MD76" s="87"/>
      <c r="ME76" s="87"/>
      <c r="MF76" s="87"/>
      <c r="MG76" s="87"/>
      <c r="MH76" s="87"/>
      <c r="MI76" s="87"/>
      <c r="MJ76" s="87"/>
      <c r="MK76" s="87"/>
      <c r="ML76" s="87" t="str">
        <f>データ!$F$11</f>
        <v>R01</v>
      </c>
      <c r="MM76" s="87"/>
      <c r="MN76" s="87"/>
      <c r="MO76" s="87"/>
      <c r="MP76" s="87"/>
      <c r="MQ76" s="87"/>
      <c r="MR76" s="87"/>
      <c r="MS76" s="87"/>
      <c r="MT76" s="87"/>
      <c r="MU76" s="87"/>
      <c r="MV76" s="87"/>
      <c r="MW76" s="87"/>
      <c r="MX76" s="87"/>
      <c r="MY76" s="87"/>
      <c r="MZ76" s="4"/>
      <c r="NA76" s="4"/>
      <c r="NB76" s="4"/>
      <c r="NC76" s="4"/>
      <c r="ND76" s="4"/>
      <c r="NE76" s="4"/>
      <c r="NF76" s="37"/>
      <c r="NG76" s="22"/>
      <c r="NH76" s="2"/>
      <c r="NI76" s="94"/>
      <c r="NJ76" s="95"/>
      <c r="NK76" s="95"/>
      <c r="NL76" s="95"/>
      <c r="NM76" s="95"/>
      <c r="NN76" s="95"/>
      <c r="NO76" s="95"/>
      <c r="NP76" s="95"/>
      <c r="NQ76" s="95"/>
      <c r="NR76" s="95"/>
      <c r="NS76" s="95"/>
      <c r="NT76" s="95"/>
      <c r="NU76" s="95"/>
      <c r="NV76" s="95"/>
      <c r="NW76" s="96"/>
    </row>
    <row r="77" spans="1:387" ht="13.5" customHeight="1" x14ac:dyDescent="0.15">
      <c r="A77" s="2"/>
      <c r="B77" s="21"/>
      <c r="C77" s="4"/>
      <c r="D77" s="4"/>
      <c r="E77" s="4"/>
      <c r="F77" s="4"/>
      <c r="I77" s="86" t="s">
        <v>27</v>
      </c>
      <c r="J77" s="86"/>
      <c r="K77" s="86"/>
      <c r="L77" s="86"/>
      <c r="M77" s="86"/>
      <c r="N77" s="86"/>
      <c r="O77" s="86"/>
      <c r="P77" s="86"/>
      <c r="Q77" s="86"/>
      <c r="R77" s="85" t="str">
        <f>データ!CX7</f>
        <v xml:space="preserve"> </v>
      </c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 t="str">
        <f>データ!CY7</f>
        <v xml:space="preserve"> </v>
      </c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 t="str">
        <f>データ!CZ7</f>
        <v xml:space="preserve"> </v>
      </c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 t="str">
        <f>データ!DA7</f>
        <v xml:space="preserve"> </v>
      </c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 t="str">
        <f>データ!DB7</f>
        <v xml:space="preserve"> </v>
      </c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6" t="s">
        <v>27</v>
      </c>
      <c r="GL77" s="86"/>
      <c r="GM77" s="86"/>
      <c r="GN77" s="86"/>
      <c r="GO77" s="86"/>
      <c r="GP77" s="86"/>
      <c r="GQ77" s="86"/>
      <c r="GR77" s="86"/>
      <c r="GS77" s="86"/>
      <c r="GT77" s="85" t="str">
        <f>データ!DK7</f>
        <v xml:space="preserve"> </v>
      </c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 t="str">
        <f>データ!DL7</f>
        <v xml:space="preserve"> </v>
      </c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 t="str">
        <f>データ!DM7</f>
        <v xml:space="preserve"> </v>
      </c>
      <c r="HW77" s="85"/>
      <c r="HX77" s="85"/>
      <c r="HY77" s="85"/>
      <c r="HZ77" s="85"/>
      <c r="IA77" s="85"/>
      <c r="IB77" s="85"/>
      <c r="IC77" s="85"/>
      <c r="ID77" s="85"/>
      <c r="IE77" s="85"/>
      <c r="IF77" s="85"/>
      <c r="IG77" s="85"/>
      <c r="IH77" s="85"/>
      <c r="II77" s="85"/>
      <c r="IJ77" s="85" t="str">
        <f>データ!DN7</f>
        <v xml:space="preserve"> </v>
      </c>
      <c r="IK77" s="85"/>
      <c r="IL77" s="85"/>
      <c r="IM77" s="85"/>
      <c r="IN77" s="85"/>
      <c r="IO77" s="85"/>
      <c r="IP77" s="85"/>
      <c r="IQ77" s="85"/>
      <c r="IR77" s="85"/>
      <c r="IS77" s="85"/>
      <c r="IT77" s="85"/>
      <c r="IU77" s="85"/>
      <c r="IV77" s="85"/>
      <c r="IW77" s="85"/>
      <c r="IX77" s="85" t="str">
        <f>データ!DO7</f>
        <v xml:space="preserve"> </v>
      </c>
      <c r="IY77" s="85"/>
      <c r="IZ77" s="85"/>
      <c r="JA77" s="85"/>
      <c r="JB77" s="85"/>
      <c r="JC77" s="85"/>
      <c r="JD77" s="85"/>
      <c r="JE77" s="85"/>
      <c r="JF77" s="85"/>
      <c r="JG77" s="85"/>
      <c r="JH77" s="85"/>
      <c r="JI77" s="85"/>
      <c r="JJ77" s="85"/>
      <c r="JK77" s="85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6" t="s">
        <v>27</v>
      </c>
      <c r="JZ77" s="86"/>
      <c r="KA77" s="86"/>
      <c r="KB77" s="86"/>
      <c r="KC77" s="86"/>
      <c r="KD77" s="86"/>
      <c r="KE77" s="86"/>
      <c r="KF77" s="86"/>
      <c r="KG77" s="86"/>
      <c r="KH77" s="84">
        <f>データ!DV7</f>
        <v>183.3</v>
      </c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>
        <f>データ!DW7</f>
        <v>160.5</v>
      </c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>
        <f>データ!DX7</f>
        <v>131.6</v>
      </c>
      <c r="LK77" s="84"/>
      <c r="LL77" s="84"/>
      <c r="LM77" s="84"/>
      <c r="LN77" s="84"/>
      <c r="LO77" s="84"/>
      <c r="LP77" s="84"/>
      <c r="LQ77" s="84"/>
      <c r="LR77" s="84"/>
      <c r="LS77" s="84"/>
      <c r="LT77" s="84"/>
      <c r="LU77" s="84"/>
      <c r="LV77" s="84"/>
      <c r="LW77" s="84"/>
      <c r="LX77" s="84">
        <f>データ!DY7</f>
        <v>102</v>
      </c>
      <c r="LY77" s="84"/>
      <c r="LZ77" s="84"/>
      <c r="MA77" s="84"/>
      <c r="MB77" s="84"/>
      <c r="MC77" s="84"/>
      <c r="MD77" s="84"/>
      <c r="ME77" s="84"/>
      <c r="MF77" s="84"/>
      <c r="MG77" s="84"/>
      <c r="MH77" s="84"/>
      <c r="MI77" s="84"/>
      <c r="MJ77" s="84"/>
      <c r="MK77" s="84"/>
      <c r="ML77" s="84">
        <f>データ!DZ7</f>
        <v>77.599999999999994</v>
      </c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4"/>
      <c r="NA77" s="4"/>
      <c r="NB77" s="4"/>
      <c r="NC77" s="4"/>
      <c r="ND77" s="4"/>
      <c r="NE77" s="4"/>
      <c r="NF77" s="37"/>
      <c r="NG77" s="22"/>
      <c r="NH77" s="2"/>
      <c r="NI77" s="94"/>
      <c r="NJ77" s="95"/>
      <c r="NK77" s="95"/>
      <c r="NL77" s="95"/>
      <c r="NM77" s="95"/>
      <c r="NN77" s="95"/>
      <c r="NO77" s="95"/>
      <c r="NP77" s="95"/>
      <c r="NQ77" s="95"/>
      <c r="NR77" s="95"/>
      <c r="NS77" s="95"/>
      <c r="NT77" s="95"/>
      <c r="NU77" s="95"/>
      <c r="NV77" s="95"/>
      <c r="NW77" s="96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6" t="s">
        <v>29</v>
      </c>
      <c r="J78" s="86"/>
      <c r="K78" s="86"/>
      <c r="L78" s="86"/>
      <c r="M78" s="86"/>
      <c r="N78" s="86"/>
      <c r="O78" s="86"/>
      <c r="P78" s="86"/>
      <c r="Q78" s="86"/>
      <c r="R78" s="85" t="str">
        <f>データ!DC7</f>
        <v xml:space="preserve"> </v>
      </c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 t="str">
        <f>データ!DD7</f>
        <v xml:space="preserve"> </v>
      </c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 t="str">
        <f>データ!DE7</f>
        <v xml:space="preserve"> </v>
      </c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 t="str">
        <f>データ!DF7</f>
        <v xml:space="preserve"> </v>
      </c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 t="str">
        <f>データ!DG7</f>
        <v xml:space="preserve"> </v>
      </c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6" t="s">
        <v>29</v>
      </c>
      <c r="GL78" s="86"/>
      <c r="GM78" s="86"/>
      <c r="GN78" s="86"/>
      <c r="GO78" s="86"/>
      <c r="GP78" s="86"/>
      <c r="GQ78" s="86"/>
      <c r="GR78" s="86"/>
      <c r="GS78" s="86"/>
      <c r="GT78" s="85" t="str">
        <f>データ!DP7</f>
        <v xml:space="preserve"> </v>
      </c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 t="str">
        <f>データ!DQ7</f>
        <v xml:space="preserve"> </v>
      </c>
      <c r="HI78" s="85"/>
      <c r="HJ78" s="85"/>
      <c r="HK78" s="85"/>
      <c r="HL78" s="85"/>
      <c r="HM78" s="85"/>
      <c r="HN78" s="85"/>
      <c r="HO78" s="85"/>
      <c r="HP78" s="85"/>
      <c r="HQ78" s="85"/>
      <c r="HR78" s="85"/>
      <c r="HS78" s="85"/>
      <c r="HT78" s="85"/>
      <c r="HU78" s="85"/>
      <c r="HV78" s="85" t="str">
        <f>データ!DR7</f>
        <v xml:space="preserve"> </v>
      </c>
      <c r="HW78" s="85"/>
      <c r="HX78" s="85"/>
      <c r="HY78" s="85"/>
      <c r="HZ78" s="85"/>
      <c r="IA78" s="85"/>
      <c r="IB78" s="85"/>
      <c r="IC78" s="85"/>
      <c r="ID78" s="85"/>
      <c r="IE78" s="85"/>
      <c r="IF78" s="85"/>
      <c r="IG78" s="85"/>
      <c r="IH78" s="85"/>
      <c r="II78" s="85"/>
      <c r="IJ78" s="85" t="str">
        <f>データ!DS7</f>
        <v xml:space="preserve"> </v>
      </c>
      <c r="IK78" s="85"/>
      <c r="IL78" s="85"/>
      <c r="IM78" s="85"/>
      <c r="IN78" s="85"/>
      <c r="IO78" s="85"/>
      <c r="IP78" s="85"/>
      <c r="IQ78" s="85"/>
      <c r="IR78" s="85"/>
      <c r="IS78" s="85"/>
      <c r="IT78" s="85"/>
      <c r="IU78" s="85"/>
      <c r="IV78" s="85"/>
      <c r="IW78" s="85"/>
      <c r="IX78" s="85" t="str">
        <f>データ!DT7</f>
        <v xml:space="preserve"> </v>
      </c>
      <c r="IY78" s="85"/>
      <c r="IZ78" s="85"/>
      <c r="JA78" s="85"/>
      <c r="JB78" s="85"/>
      <c r="JC78" s="85"/>
      <c r="JD78" s="85"/>
      <c r="JE78" s="85"/>
      <c r="JF78" s="85"/>
      <c r="JG78" s="85"/>
      <c r="JH78" s="85"/>
      <c r="JI78" s="85"/>
      <c r="JJ78" s="85"/>
      <c r="JK78" s="85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6" t="s">
        <v>29</v>
      </c>
      <c r="JZ78" s="86"/>
      <c r="KA78" s="86"/>
      <c r="KB78" s="86"/>
      <c r="KC78" s="86"/>
      <c r="KD78" s="86"/>
      <c r="KE78" s="86"/>
      <c r="KF78" s="86"/>
      <c r="KG78" s="86"/>
      <c r="KH78" s="84">
        <f>データ!EA7</f>
        <v>484.4</v>
      </c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データ!EB7</f>
        <v>94.3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>
        <f>データ!EC7</f>
        <v>39.6</v>
      </c>
      <c r="LK78" s="84"/>
      <c r="LL78" s="84"/>
      <c r="LM78" s="84"/>
      <c r="LN78" s="84"/>
      <c r="LO78" s="84"/>
      <c r="LP78" s="84"/>
      <c r="LQ78" s="84"/>
      <c r="LR78" s="84"/>
      <c r="LS78" s="84"/>
      <c r="LT78" s="84"/>
      <c r="LU78" s="84"/>
      <c r="LV78" s="84"/>
      <c r="LW78" s="84"/>
      <c r="LX78" s="84">
        <f>データ!ED7</f>
        <v>34.9</v>
      </c>
      <c r="LY78" s="84"/>
      <c r="LZ78" s="84"/>
      <c r="MA78" s="84"/>
      <c r="MB78" s="84"/>
      <c r="MC78" s="84"/>
      <c r="MD78" s="84"/>
      <c r="ME78" s="84"/>
      <c r="MF78" s="84"/>
      <c r="MG78" s="84"/>
      <c r="MH78" s="84"/>
      <c r="MI78" s="84"/>
      <c r="MJ78" s="84"/>
      <c r="MK78" s="84"/>
      <c r="ML78" s="84">
        <f>データ!EE7</f>
        <v>32.1</v>
      </c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4"/>
      <c r="NA78" s="4"/>
      <c r="NB78" s="4"/>
      <c r="NC78" s="4"/>
      <c r="ND78" s="4"/>
      <c r="NE78" s="4"/>
      <c r="NF78" s="37"/>
      <c r="NG78" s="22"/>
      <c r="NH78" s="2"/>
      <c r="NI78" s="94"/>
      <c r="NJ78" s="95"/>
      <c r="NK78" s="95"/>
      <c r="NL78" s="95"/>
      <c r="NM78" s="95"/>
      <c r="NN78" s="95"/>
      <c r="NO78" s="95"/>
      <c r="NP78" s="95"/>
      <c r="NQ78" s="95"/>
      <c r="NR78" s="95"/>
      <c r="NS78" s="95"/>
      <c r="NT78" s="95"/>
      <c r="NU78" s="95"/>
      <c r="NV78" s="95"/>
      <c r="NW78" s="96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94"/>
      <c r="NJ79" s="95"/>
      <c r="NK79" s="95"/>
      <c r="NL79" s="95"/>
      <c r="NM79" s="95"/>
      <c r="NN79" s="95"/>
      <c r="NO79" s="95"/>
      <c r="NP79" s="95"/>
      <c r="NQ79" s="95"/>
      <c r="NR79" s="95"/>
      <c r="NS79" s="95"/>
      <c r="NT79" s="95"/>
      <c r="NU79" s="95"/>
      <c r="NV79" s="95"/>
      <c r="NW79" s="96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94"/>
      <c r="NJ80" s="95"/>
      <c r="NK80" s="95"/>
      <c r="NL80" s="95"/>
      <c r="NM80" s="95"/>
      <c r="NN80" s="95"/>
      <c r="NO80" s="95"/>
      <c r="NP80" s="95"/>
      <c r="NQ80" s="95"/>
      <c r="NR80" s="95"/>
      <c r="NS80" s="95"/>
      <c r="NT80" s="95"/>
      <c r="NU80" s="95"/>
      <c r="NV80" s="95"/>
      <c r="NW80" s="96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94"/>
      <c r="NJ81" s="95"/>
      <c r="NK81" s="95"/>
      <c r="NL81" s="95"/>
      <c r="NM81" s="95"/>
      <c r="NN81" s="95"/>
      <c r="NO81" s="95"/>
      <c r="NP81" s="95"/>
      <c r="NQ81" s="95"/>
      <c r="NR81" s="95"/>
      <c r="NS81" s="95"/>
      <c r="NT81" s="95"/>
      <c r="NU81" s="95"/>
      <c r="NV81" s="95"/>
      <c r="NW81" s="96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97"/>
      <c r="NJ82" s="98"/>
      <c r="NK82" s="98"/>
      <c r="NL82" s="98"/>
      <c r="NM82" s="98"/>
      <c r="NN82" s="98"/>
      <c r="NO82" s="98"/>
      <c r="NP82" s="98"/>
      <c r="NQ82" s="98"/>
      <c r="NR82" s="98"/>
      <c r="NS82" s="98"/>
      <c r="NT82" s="98"/>
      <c r="NU82" s="98"/>
      <c r="NV82" s="98"/>
      <c r="NW82" s="99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【104.1】</v>
      </c>
      <c r="C88" s="39" t="str">
        <f>データ!AT6</f>
        <v>【27.8】</v>
      </c>
      <c r="D88" s="39" t="str">
        <f>データ!BE6</f>
        <v>【9,038】</v>
      </c>
      <c r="E88" s="39" t="str">
        <f>データ!BP6</f>
        <v>【19.7】</v>
      </c>
      <c r="F88" s="39" t="str">
        <f>データ!CA6</f>
        <v>【37.3】</v>
      </c>
      <c r="G88" s="39" t="str">
        <f>データ!CL6</f>
        <v>【△11.7】</v>
      </c>
      <c r="H88" s="39" t="str">
        <f>データ!CW6</f>
        <v>【△10,941】</v>
      </c>
      <c r="I88" s="39" t="str">
        <f>データ!DH6</f>
        <v xml:space="preserve"> </v>
      </c>
      <c r="J88" s="39" t="s">
        <v>48</v>
      </c>
      <c r="K88" s="39" t="s">
        <v>49</v>
      </c>
      <c r="L88" s="39" t="str">
        <f>データ!DU6</f>
        <v xml:space="preserve"> </v>
      </c>
      <c r="M88" s="39" t="str">
        <f>データ!EF6</f>
        <v>【27.4】</v>
      </c>
      <c r="N88" s="39" t="str">
        <f>データ!EF6</f>
        <v>【27.4】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g/pIK+PWS91dzdXe1ibavuzrMAswC1qLR7MNobGS/rmy/dwu7ab6vCsCQu8mt0QRxPiycJ6C7nesxtiafSuk6w==" saltValue="KtSY8jfk6j3jUZq2dywCvQ==" spinCount="100000" sheet="1" objects="1" scenarios="1" formatCells="0" formatColumns="0" formatRows="0"/>
  <mergeCells count="221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IJ53:IW53"/>
    <mergeCell ref="HV32:II32"/>
    <mergeCell ref="EH32:EU32"/>
    <mergeCell ref="EV32:FI32"/>
    <mergeCell ref="FJ32:FW32"/>
    <mergeCell ref="GK32:GS32"/>
    <mergeCell ref="GT32:HG32"/>
    <mergeCell ref="HH32:HU32"/>
    <mergeCell ref="FJ53:FW53"/>
    <mergeCell ref="GK53:GS53"/>
    <mergeCell ref="GT53:HG53"/>
    <mergeCell ref="HH53:HU53"/>
    <mergeCell ref="HV53:II53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HV54:II54"/>
    <mergeCell ref="IJ54:IW54"/>
    <mergeCell ref="IX54:JK54"/>
    <mergeCell ref="DT52:EG52"/>
    <mergeCell ref="EH52:EU52"/>
    <mergeCell ref="EV52:FI52"/>
    <mergeCell ref="DT53:EG53"/>
    <mergeCell ref="EH53:EU53"/>
    <mergeCell ref="EV53:FI53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headerFooter>
    <oddFooter>&amp;C&amp;"ＭＳ Ｐ明朝,標準"&amp;26 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50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51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52</v>
      </c>
      <c r="B3" s="43" t="s">
        <v>53</v>
      </c>
      <c r="C3" s="43" t="s">
        <v>54</v>
      </c>
      <c r="D3" s="43" t="s">
        <v>55</v>
      </c>
      <c r="E3" s="43" t="s">
        <v>56</v>
      </c>
      <c r="F3" s="43" t="s">
        <v>57</v>
      </c>
      <c r="G3" s="43" t="s">
        <v>58</v>
      </c>
      <c r="H3" s="142" t="s">
        <v>59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44" t="s">
        <v>60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61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62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63</v>
      </c>
      <c r="B4" s="51"/>
      <c r="C4" s="51"/>
      <c r="D4" s="51"/>
      <c r="E4" s="51"/>
      <c r="F4" s="51"/>
      <c r="G4" s="51"/>
      <c r="H4" s="144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37" t="s">
        <v>64</v>
      </c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135" t="s">
        <v>65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6" t="s">
        <v>66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7" t="s">
        <v>67</v>
      </c>
      <c r="BG4" s="138"/>
      <c r="BH4" s="138"/>
      <c r="BI4" s="138"/>
      <c r="BJ4" s="138"/>
      <c r="BK4" s="138"/>
      <c r="BL4" s="138"/>
      <c r="BM4" s="138"/>
      <c r="BN4" s="138"/>
      <c r="BO4" s="138"/>
      <c r="BP4" s="139"/>
      <c r="BQ4" s="135" t="s">
        <v>68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6" t="s">
        <v>69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 t="s">
        <v>70</v>
      </c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7" t="s">
        <v>71</v>
      </c>
      <c r="CY4" s="138"/>
      <c r="CZ4" s="138"/>
      <c r="DA4" s="138"/>
      <c r="DB4" s="138"/>
      <c r="DC4" s="138"/>
      <c r="DD4" s="138"/>
      <c r="DE4" s="138"/>
      <c r="DF4" s="138"/>
      <c r="DG4" s="138"/>
      <c r="DH4" s="139"/>
      <c r="DI4" s="140" t="s">
        <v>72</v>
      </c>
      <c r="DJ4" s="140" t="s">
        <v>73</v>
      </c>
      <c r="DK4" s="135" t="s">
        <v>74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 t="s">
        <v>75</v>
      </c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52" t="s">
        <v>76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77</v>
      </c>
      <c r="B5" s="55"/>
      <c r="C5" s="55"/>
      <c r="D5" s="55"/>
      <c r="E5" s="55"/>
      <c r="F5" s="55"/>
      <c r="G5" s="55"/>
      <c r="H5" s="56" t="s">
        <v>78</v>
      </c>
      <c r="I5" s="56" t="s">
        <v>79</v>
      </c>
      <c r="J5" s="56" t="s">
        <v>80</v>
      </c>
      <c r="K5" s="56" t="s">
        <v>81</v>
      </c>
      <c r="L5" s="56" t="s">
        <v>82</v>
      </c>
      <c r="M5" s="56" t="s">
        <v>4</v>
      </c>
      <c r="N5" s="56" t="s">
        <v>5</v>
      </c>
      <c r="O5" s="56" t="s">
        <v>83</v>
      </c>
      <c r="P5" s="56" t="s">
        <v>84</v>
      </c>
      <c r="Q5" s="56" t="s">
        <v>85</v>
      </c>
      <c r="R5" s="56" t="s">
        <v>86</v>
      </c>
      <c r="S5" s="56" t="s">
        <v>87</v>
      </c>
      <c r="T5" s="56" t="s">
        <v>7</v>
      </c>
      <c r="U5" s="56" t="s">
        <v>88</v>
      </c>
      <c r="V5" s="56" t="s">
        <v>89</v>
      </c>
      <c r="W5" s="56" t="s">
        <v>90</v>
      </c>
      <c r="X5" s="56" t="s">
        <v>18</v>
      </c>
      <c r="Y5" s="56" t="s">
        <v>91</v>
      </c>
      <c r="Z5" s="56" t="s">
        <v>92</v>
      </c>
      <c r="AA5" s="56" t="s">
        <v>93</v>
      </c>
      <c r="AB5" s="56" t="s">
        <v>94</v>
      </c>
      <c r="AC5" s="56" t="s">
        <v>95</v>
      </c>
      <c r="AD5" s="56" t="s">
        <v>96</v>
      </c>
      <c r="AE5" s="56" t="s">
        <v>97</v>
      </c>
      <c r="AF5" s="56" t="s">
        <v>98</v>
      </c>
      <c r="AG5" s="56" t="s">
        <v>99</v>
      </c>
      <c r="AH5" s="56" t="s">
        <v>100</v>
      </c>
      <c r="AI5" s="56" t="s">
        <v>101</v>
      </c>
      <c r="AJ5" s="56" t="s">
        <v>91</v>
      </c>
      <c r="AK5" s="56" t="s">
        <v>92</v>
      </c>
      <c r="AL5" s="56" t="s">
        <v>102</v>
      </c>
      <c r="AM5" s="56" t="s">
        <v>94</v>
      </c>
      <c r="AN5" s="56" t="s">
        <v>95</v>
      </c>
      <c r="AO5" s="56" t="s">
        <v>96</v>
      </c>
      <c r="AP5" s="56" t="s">
        <v>97</v>
      </c>
      <c r="AQ5" s="56" t="s">
        <v>98</v>
      </c>
      <c r="AR5" s="56" t="s">
        <v>99</v>
      </c>
      <c r="AS5" s="56" t="s">
        <v>100</v>
      </c>
      <c r="AT5" s="56" t="s">
        <v>101</v>
      </c>
      <c r="AU5" s="56" t="s">
        <v>103</v>
      </c>
      <c r="AV5" s="56" t="s">
        <v>92</v>
      </c>
      <c r="AW5" s="56" t="s">
        <v>93</v>
      </c>
      <c r="AX5" s="56" t="s">
        <v>94</v>
      </c>
      <c r="AY5" s="56" t="s">
        <v>95</v>
      </c>
      <c r="AZ5" s="56" t="s">
        <v>96</v>
      </c>
      <c r="BA5" s="56" t="s">
        <v>97</v>
      </c>
      <c r="BB5" s="56" t="s">
        <v>98</v>
      </c>
      <c r="BC5" s="56" t="s">
        <v>99</v>
      </c>
      <c r="BD5" s="56" t="s">
        <v>100</v>
      </c>
      <c r="BE5" s="56" t="s">
        <v>101</v>
      </c>
      <c r="BF5" s="56" t="s">
        <v>91</v>
      </c>
      <c r="BG5" s="56" t="s">
        <v>92</v>
      </c>
      <c r="BH5" s="56" t="s">
        <v>102</v>
      </c>
      <c r="BI5" s="56" t="s">
        <v>104</v>
      </c>
      <c r="BJ5" s="56" t="s">
        <v>95</v>
      </c>
      <c r="BK5" s="56" t="s">
        <v>96</v>
      </c>
      <c r="BL5" s="56" t="s">
        <v>97</v>
      </c>
      <c r="BM5" s="56" t="s">
        <v>98</v>
      </c>
      <c r="BN5" s="56" t="s">
        <v>99</v>
      </c>
      <c r="BO5" s="56" t="s">
        <v>100</v>
      </c>
      <c r="BP5" s="56" t="s">
        <v>101</v>
      </c>
      <c r="BQ5" s="56" t="s">
        <v>91</v>
      </c>
      <c r="BR5" s="56" t="s">
        <v>105</v>
      </c>
      <c r="BS5" s="56" t="s">
        <v>93</v>
      </c>
      <c r="BT5" s="56" t="s">
        <v>94</v>
      </c>
      <c r="BU5" s="56" t="s">
        <v>95</v>
      </c>
      <c r="BV5" s="56" t="s">
        <v>96</v>
      </c>
      <c r="BW5" s="56" t="s">
        <v>97</v>
      </c>
      <c r="BX5" s="56" t="s">
        <v>98</v>
      </c>
      <c r="BY5" s="56" t="s">
        <v>99</v>
      </c>
      <c r="BZ5" s="56" t="s">
        <v>100</v>
      </c>
      <c r="CA5" s="56" t="s">
        <v>101</v>
      </c>
      <c r="CB5" s="56" t="s">
        <v>91</v>
      </c>
      <c r="CC5" s="56" t="s">
        <v>92</v>
      </c>
      <c r="CD5" s="56" t="s">
        <v>93</v>
      </c>
      <c r="CE5" s="56" t="s">
        <v>94</v>
      </c>
      <c r="CF5" s="56" t="s">
        <v>106</v>
      </c>
      <c r="CG5" s="56" t="s">
        <v>96</v>
      </c>
      <c r="CH5" s="56" t="s">
        <v>97</v>
      </c>
      <c r="CI5" s="56" t="s">
        <v>98</v>
      </c>
      <c r="CJ5" s="56" t="s">
        <v>99</v>
      </c>
      <c r="CK5" s="56" t="s">
        <v>100</v>
      </c>
      <c r="CL5" s="56" t="s">
        <v>101</v>
      </c>
      <c r="CM5" s="56" t="s">
        <v>91</v>
      </c>
      <c r="CN5" s="56" t="s">
        <v>92</v>
      </c>
      <c r="CO5" s="56" t="s">
        <v>93</v>
      </c>
      <c r="CP5" s="56" t="s">
        <v>94</v>
      </c>
      <c r="CQ5" s="56" t="s">
        <v>95</v>
      </c>
      <c r="CR5" s="56" t="s">
        <v>96</v>
      </c>
      <c r="CS5" s="56" t="s">
        <v>97</v>
      </c>
      <c r="CT5" s="56" t="s">
        <v>98</v>
      </c>
      <c r="CU5" s="56" t="s">
        <v>99</v>
      </c>
      <c r="CV5" s="56" t="s">
        <v>100</v>
      </c>
      <c r="CW5" s="56" t="s">
        <v>101</v>
      </c>
      <c r="CX5" s="56" t="s">
        <v>91</v>
      </c>
      <c r="CY5" s="56" t="s">
        <v>92</v>
      </c>
      <c r="CZ5" s="56" t="s">
        <v>93</v>
      </c>
      <c r="DA5" s="56" t="s">
        <v>104</v>
      </c>
      <c r="DB5" s="56" t="s">
        <v>95</v>
      </c>
      <c r="DC5" s="56" t="s">
        <v>96</v>
      </c>
      <c r="DD5" s="56" t="s">
        <v>97</v>
      </c>
      <c r="DE5" s="56" t="s">
        <v>98</v>
      </c>
      <c r="DF5" s="56" t="s">
        <v>99</v>
      </c>
      <c r="DG5" s="56" t="s">
        <v>100</v>
      </c>
      <c r="DH5" s="56" t="s">
        <v>101</v>
      </c>
      <c r="DI5" s="141"/>
      <c r="DJ5" s="141"/>
      <c r="DK5" s="56" t="s">
        <v>91</v>
      </c>
      <c r="DL5" s="56" t="s">
        <v>92</v>
      </c>
      <c r="DM5" s="56" t="s">
        <v>93</v>
      </c>
      <c r="DN5" s="56" t="s">
        <v>94</v>
      </c>
      <c r="DO5" s="56" t="s">
        <v>95</v>
      </c>
      <c r="DP5" s="56" t="s">
        <v>96</v>
      </c>
      <c r="DQ5" s="56" t="s">
        <v>97</v>
      </c>
      <c r="DR5" s="56" t="s">
        <v>98</v>
      </c>
      <c r="DS5" s="56" t="s">
        <v>99</v>
      </c>
      <c r="DT5" s="56" t="s">
        <v>100</v>
      </c>
      <c r="DU5" s="56" t="s">
        <v>35</v>
      </c>
      <c r="DV5" s="56" t="s">
        <v>91</v>
      </c>
      <c r="DW5" s="56" t="s">
        <v>92</v>
      </c>
      <c r="DX5" s="56" t="s">
        <v>93</v>
      </c>
      <c r="DY5" s="56" t="s">
        <v>94</v>
      </c>
      <c r="DZ5" s="56" t="s">
        <v>95</v>
      </c>
      <c r="EA5" s="56" t="s">
        <v>96</v>
      </c>
      <c r="EB5" s="56" t="s">
        <v>97</v>
      </c>
      <c r="EC5" s="56" t="s">
        <v>98</v>
      </c>
      <c r="ED5" s="56" t="s">
        <v>99</v>
      </c>
      <c r="EE5" s="56" t="s">
        <v>100</v>
      </c>
      <c r="EF5" s="56" t="s">
        <v>101</v>
      </c>
      <c r="EG5" s="56" t="s">
        <v>107</v>
      </c>
      <c r="EH5" s="56" t="s">
        <v>108</v>
      </c>
      <c r="EI5" s="56" t="s">
        <v>109</v>
      </c>
      <c r="EJ5" s="56" t="s">
        <v>110</v>
      </c>
      <c r="EK5" s="56" t="s">
        <v>111</v>
      </c>
      <c r="EL5" s="56" t="s">
        <v>112</v>
      </c>
      <c r="EM5" s="56" t="s">
        <v>113</v>
      </c>
      <c r="EN5" s="56" t="s">
        <v>114</v>
      </c>
      <c r="EO5" s="56" t="s">
        <v>115</v>
      </c>
      <c r="EP5" s="56" t="s">
        <v>116</v>
      </c>
    </row>
    <row r="6" spans="1:146" s="66" customFormat="1" x14ac:dyDescent="0.15">
      <c r="A6" s="42" t="s">
        <v>117</v>
      </c>
      <c r="B6" s="57">
        <f>B8</f>
        <v>2019</v>
      </c>
      <c r="C6" s="57">
        <f t="shared" ref="C6:X6" si="2">C8</f>
        <v>352012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1</v>
      </c>
      <c r="H6" s="57" t="str">
        <f>SUBSTITUTE(H8,"　","")</f>
        <v>山口県下関市</v>
      </c>
      <c r="I6" s="57" t="str">
        <f t="shared" si="2"/>
        <v>国民宿舎海峡ビューしものせき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Ａ２Ｂ１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5906</v>
      </c>
      <c r="R6" s="60">
        <f t="shared" si="2"/>
        <v>156</v>
      </c>
      <c r="S6" s="61">
        <f t="shared" si="2"/>
        <v>11275</v>
      </c>
      <c r="T6" s="62" t="str">
        <f t="shared" si="2"/>
        <v>利用料金制</v>
      </c>
      <c r="U6" s="58">
        <f t="shared" si="2"/>
        <v>30.9</v>
      </c>
      <c r="V6" s="62" t="str">
        <f t="shared" si="2"/>
        <v>無</v>
      </c>
      <c r="W6" s="63">
        <f t="shared" si="2"/>
        <v>88.6</v>
      </c>
      <c r="X6" s="62" t="str">
        <f t="shared" si="2"/>
        <v>有</v>
      </c>
      <c r="Y6" s="64">
        <f>IF(Y8="-",NA(),Y8)</f>
        <v>94.6</v>
      </c>
      <c r="Z6" s="64">
        <f t="shared" ref="Z6:AH6" si="3">IF(Z8="-",NA(),Z8)</f>
        <v>91.8</v>
      </c>
      <c r="AA6" s="64">
        <f t="shared" si="3"/>
        <v>94.1</v>
      </c>
      <c r="AB6" s="64">
        <f t="shared" si="3"/>
        <v>80.7</v>
      </c>
      <c r="AC6" s="64">
        <f t="shared" si="3"/>
        <v>75.2</v>
      </c>
      <c r="AD6" s="64">
        <f t="shared" si="3"/>
        <v>84.4</v>
      </c>
      <c r="AE6" s="64">
        <f t="shared" si="3"/>
        <v>83.9</v>
      </c>
      <c r="AF6" s="64">
        <f t="shared" si="3"/>
        <v>154.5</v>
      </c>
      <c r="AG6" s="64">
        <f t="shared" si="3"/>
        <v>159.9</v>
      </c>
      <c r="AH6" s="64">
        <f t="shared" si="3"/>
        <v>124</v>
      </c>
      <c r="AI6" s="64" t="str">
        <f>IF(AI8="-","【-】","【"&amp;SUBSTITUTE(TEXT(AI8,"#,##0.0"),"-","△")&amp;"】")</f>
        <v>【104.1】</v>
      </c>
      <c r="AJ6" s="64">
        <f>IF(AJ8="-",NA(),AJ8)</f>
        <v>13.2</v>
      </c>
      <c r="AK6" s="64">
        <f t="shared" ref="AK6:AS6" si="4">IF(AK8="-",NA(),AK8)</f>
        <v>12.2</v>
      </c>
      <c r="AL6" s="64">
        <f t="shared" si="4"/>
        <v>14.5</v>
      </c>
      <c r="AM6" s="64">
        <f t="shared" si="4"/>
        <v>13.1</v>
      </c>
      <c r="AN6" s="64">
        <f t="shared" si="4"/>
        <v>15.1</v>
      </c>
      <c r="AO6" s="64">
        <f t="shared" si="4"/>
        <v>23</v>
      </c>
      <c r="AP6" s="64">
        <f t="shared" si="4"/>
        <v>21.8</v>
      </c>
      <c r="AQ6" s="64">
        <f t="shared" si="4"/>
        <v>15.7</v>
      </c>
      <c r="AR6" s="64">
        <f t="shared" si="4"/>
        <v>7.6</v>
      </c>
      <c r="AS6" s="64">
        <f t="shared" si="4"/>
        <v>28.9</v>
      </c>
      <c r="AT6" s="64" t="str">
        <f>IF(AT8="-","【-】","【"&amp;SUBSTITUTE(TEXT(AT8,"#,##0.0"),"-","△")&amp;"】")</f>
        <v>【27.8】</v>
      </c>
      <c r="AU6" s="59">
        <f>IF(AU8="-",NA(),AU8)</f>
        <v>1542</v>
      </c>
      <c r="AV6" s="59">
        <f t="shared" ref="AV6:BD6" si="5">IF(AV8="-",NA(),AV8)</f>
        <v>1557</v>
      </c>
      <c r="AW6" s="59">
        <f t="shared" si="5"/>
        <v>2282</v>
      </c>
      <c r="AX6" s="59">
        <f t="shared" si="5"/>
        <v>0</v>
      </c>
      <c r="AY6" s="59">
        <f t="shared" si="5"/>
        <v>0</v>
      </c>
      <c r="AZ6" s="59">
        <f t="shared" si="5"/>
        <v>503</v>
      </c>
      <c r="BA6" s="59">
        <f t="shared" si="5"/>
        <v>457</v>
      </c>
      <c r="BB6" s="59">
        <f t="shared" si="5"/>
        <v>1153</v>
      </c>
      <c r="BC6" s="59">
        <f t="shared" si="5"/>
        <v>438</v>
      </c>
      <c r="BD6" s="59">
        <f t="shared" si="5"/>
        <v>677</v>
      </c>
      <c r="BE6" s="59" t="str">
        <f>IF(BE8="-","【-】","【"&amp;SUBSTITUTE(TEXT(BE8,"#,##0"),"-","△")&amp;"】")</f>
        <v>【9,038】</v>
      </c>
      <c r="BF6" s="64">
        <f>IF(BF8="-",NA(),BF8)</f>
        <v>51.1</v>
      </c>
      <c r="BG6" s="64">
        <f t="shared" ref="BG6:BO6" si="6">IF(BG8="-",NA(),BG8)</f>
        <v>48.9</v>
      </c>
      <c r="BH6" s="64">
        <f t="shared" si="6"/>
        <v>48.4</v>
      </c>
      <c r="BI6" s="64">
        <f t="shared" si="6"/>
        <v>47</v>
      </c>
      <c r="BJ6" s="64">
        <f t="shared" si="6"/>
        <v>45.2</v>
      </c>
      <c r="BK6" s="64">
        <f t="shared" si="6"/>
        <v>31.6</v>
      </c>
      <c r="BL6" s="64">
        <f t="shared" si="6"/>
        <v>33.1</v>
      </c>
      <c r="BM6" s="64">
        <f t="shared" si="6"/>
        <v>33.799999999999997</v>
      </c>
      <c r="BN6" s="64">
        <f t="shared" si="6"/>
        <v>31.6</v>
      </c>
      <c r="BO6" s="64">
        <f t="shared" si="6"/>
        <v>26.8</v>
      </c>
      <c r="BP6" s="64" t="str">
        <f>IF(BP8="-","【-】","【"&amp;SUBSTITUTE(TEXT(BP8,"#,##0.0"),"-","△")&amp;"】")</f>
        <v>【19.7】</v>
      </c>
      <c r="BQ6" s="64">
        <f>IF(BQ8="-",NA(),BQ8)</f>
        <v>36</v>
      </c>
      <c r="BR6" s="64">
        <f t="shared" ref="BR6:BZ6" si="7">IF(BR8="-",NA(),BR8)</f>
        <v>38.4</v>
      </c>
      <c r="BS6" s="64">
        <f t="shared" si="7"/>
        <v>38.4</v>
      </c>
      <c r="BT6" s="64">
        <f t="shared" si="7"/>
        <v>37.5</v>
      </c>
      <c r="BU6" s="64">
        <f t="shared" si="7"/>
        <v>39.4</v>
      </c>
      <c r="BV6" s="64">
        <f t="shared" si="7"/>
        <v>29.3</v>
      </c>
      <c r="BW6" s="64">
        <f t="shared" si="7"/>
        <v>30.2</v>
      </c>
      <c r="BX6" s="64">
        <f t="shared" si="7"/>
        <v>28</v>
      </c>
      <c r="BY6" s="64">
        <f t="shared" si="7"/>
        <v>26.1</v>
      </c>
      <c r="BZ6" s="64">
        <f t="shared" si="7"/>
        <v>28.6</v>
      </c>
      <c r="CA6" s="64" t="str">
        <f>IF(CA8="-","【-】","【"&amp;SUBSTITUTE(TEXT(CA8,"#,##0.0"),"-","△")&amp;"】")</f>
        <v>【37.3】</v>
      </c>
      <c r="CB6" s="64">
        <f>IF(CB8="-",NA(),CB8)</f>
        <v>2.1</v>
      </c>
      <c r="CC6" s="64">
        <f t="shared" ref="CC6:CK6" si="8">IF(CC8="-",NA(),CC8)</f>
        <v>-0.6</v>
      </c>
      <c r="CD6" s="64">
        <f t="shared" si="8"/>
        <v>-0.9</v>
      </c>
      <c r="CE6" s="64">
        <f t="shared" si="8"/>
        <v>1.2</v>
      </c>
      <c r="CF6" s="64">
        <f t="shared" si="8"/>
        <v>-6.9</v>
      </c>
      <c r="CG6" s="64">
        <f t="shared" si="8"/>
        <v>20.399999999999999</v>
      </c>
      <c r="CH6" s="64">
        <f t="shared" si="8"/>
        <v>17.2</v>
      </c>
      <c r="CI6" s="64">
        <f t="shared" si="8"/>
        <v>15.2</v>
      </c>
      <c r="CJ6" s="64">
        <f t="shared" si="8"/>
        <v>-279.7</v>
      </c>
      <c r="CK6" s="64">
        <f t="shared" si="8"/>
        <v>13.8</v>
      </c>
      <c r="CL6" s="64" t="str">
        <f>IF(CL8="-","【-】","【"&amp;SUBSTITUTE(TEXT(CL8,"#,##0.0"),"-","△")&amp;"】")</f>
        <v>【△11.7】</v>
      </c>
      <c r="CM6" s="59">
        <f>IF(CM8="-",NA(),CM8)</f>
        <v>20953</v>
      </c>
      <c r="CN6" s="59">
        <f t="shared" ref="CN6:CV6" si="9">IF(CN8="-",NA(),CN8)</f>
        <v>13289</v>
      </c>
      <c r="CO6" s="59">
        <f t="shared" si="9"/>
        <v>12628</v>
      </c>
      <c r="CP6" s="59">
        <f t="shared" si="9"/>
        <v>18257</v>
      </c>
      <c r="CQ6" s="59">
        <f t="shared" si="9"/>
        <v>-6265</v>
      </c>
      <c r="CR6" s="59">
        <f t="shared" si="9"/>
        <v>9064</v>
      </c>
      <c r="CS6" s="59">
        <f t="shared" si="9"/>
        <v>2276</v>
      </c>
      <c r="CT6" s="59">
        <f t="shared" si="9"/>
        <v>-8016</v>
      </c>
      <c r="CU6" s="59">
        <f t="shared" si="9"/>
        <v>7024</v>
      </c>
      <c r="CV6" s="59">
        <f t="shared" si="9"/>
        <v>3003</v>
      </c>
      <c r="CW6" s="59" t="str">
        <f>IF(CW8="-","【-】","【"&amp;SUBSTITUTE(TEXT(CW8,"#,##0"),"-","△")&amp;"】")</f>
        <v>【△10,941】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118</v>
      </c>
      <c r="DI6" s="60">
        <f t="shared" ref="DI6:DJ6" si="10">DI8</f>
        <v>985874</v>
      </c>
      <c r="DJ6" s="60">
        <f t="shared" si="10"/>
        <v>183000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119</v>
      </c>
      <c r="DV6" s="64">
        <f>IF(DV8="-",NA(),DV8)</f>
        <v>183.3</v>
      </c>
      <c r="DW6" s="64">
        <f t="shared" ref="DW6:EE6" si="11">IF(DW8="-",NA(),DW8)</f>
        <v>160.5</v>
      </c>
      <c r="DX6" s="64">
        <f t="shared" si="11"/>
        <v>131.6</v>
      </c>
      <c r="DY6" s="64">
        <f t="shared" si="11"/>
        <v>102</v>
      </c>
      <c r="DZ6" s="64">
        <f t="shared" si="11"/>
        <v>77.599999999999994</v>
      </c>
      <c r="EA6" s="64">
        <f t="shared" si="11"/>
        <v>484.4</v>
      </c>
      <c r="EB6" s="64">
        <f t="shared" si="11"/>
        <v>94.3</v>
      </c>
      <c r="EC6" s="64">
        <f t="shared" si="11"/>
        <v>39.6</v>
      </c>
      <c r="ED6" s="64">
        <f t="shared" si="11"/>
        <v>34.9</v>
      </c>
      <c r="EE6" s="64">
        <f t="shared" si="11"/>
        <v>32.1</v>
      </c>
      <c r="EF6" s="64" t="str">
        <f>IF(EF8="-","【-】","【"&amp;SUBSTITUTE(TEXT(EF8,"#,##0.0"),"-","△")&amp;"】")</f>
        <v>【27.4】</v>
      </c>
      <c r="EG6" s="65">
        <f>IF(EG8="-",NA(),EG8)</f>
        <v>1.1999999999999999E-3</v>
      </c>
      <c r="EH6" s="65">
        <f t="shared" ref="EH6:EP6" si="12">IF(EH8="-",NA(),EH8)</f>
        <v>1.4E-3</v>
      </c>
      <c r="EI6" s="65">
        <f t="shared" si="12"/>
        <v>1.4E-3</v>
      </c>
      <c r="EJ6" s="65">
        <f t="shared" si="12"/>
        <v>6.1999999999999998E-3</v>
      </c>
      <c r="EK6" s="65">
        <f t="shared" si="12"/>
        <v>6.8999999999999999E-3</v>
      </c>
      <c r="EL6" s="65">
        <f t="shared" si="12"/>
        <v>0.2281</v>
      </c>
      <c r="EM6" s="65">
        <f t="shared" si="12"/>
        <v>0.1575</v>
      </c>
      <c r="EN6" s="65">
        <f t="shared" si="12"/>
        <v>0.21460000000000001</v>
      </c>
      <c r="EO6" s="65">
        <f t="shared" si="12"/>
        <v>0.21920000000000001</v>
      </c>
      <c r="EP6" s="65">
        <f t="shared" si="12"/>
        <v>0.1966</v>
      </c>
    </row>
    <row r="7" spans="1:146" s="66" customFormat="1" x14ac:dyDescent="0.15">
      <c r="A7" s="42" t="s">
        <v>120</v>
      </c>
      <c r="B7" s="57">
        <f t="shared" ref="B7:X7" si="13">B8</f>
        <v>2019</v>
      </c>
      <c r="C7" s="57">
        <f t="shared" si="13"/>
        <v>352012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1</v>
      </c>
      <c r="H7" s="57" t="str">
        <f t="shared" si="13"/>
        <v>山口県　下関市</v>
      </c>
      <c r="I7" s="57" t="str">
        <f t="shared" si="13"/>
        <v>国民宿舎海峡ビューしものせき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Ａ２Ｂ１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5906</v>
      </c>
      <c r="R7" s="60">
        <f t="shared" si="13"/>
        <v>156</v>
      </c>
      <c r="S7" s="61">
        <f t="shared" si="13"/>
        <v>11275</v>
      </c>
      <c r="T7" s="62" t="str">
        <f t="shared" si="13"/>
        <v>利用料金制</v>
      </c>
      <c r="U7" s="58">
        <f t="shared" si="13"/>
        <v>30.9</v>
      </c>
      <c r="V7" s="62" t="str">
        <f t="shared" si="13"/>
        <v>無</v>
      </c>
      <c r="W7" s="63">
        <f t="shared" si="13"/>
        <v>88.6</v>
      </c>
      <c r="X7" s="62" t="str">
        <f t="shared" si="13"/>
        <v>有</v>
      </c>
      <c r="Y7" s="64">
        <f>Y8</f>
        <v>94.6</v>
      </c>
      <c r="Z7" s="64">
        <f t="shared" ref="Z7:AH7" si="14">Z8</f>
        <v>91.8</v>
      </c>
      <c r="AA7" s="64">
        <f t="shared" si="14"/>
        <v>94.1</v>
      </c>
      <c r="AB7" s="64">
        <f t="shared" si="14"/>
        <v>80.7</v>
      </c>
      <c r="AC7" s="64">
        <f t="shared" si="14"/>
        <v>75.2</v>
      </c>
      <c r="AD7" s="64">
        <f t="shared" si="14"/>
        <v>84.4</v>
      </c>
      <c r="AE7" s="64">
        <f t="shared" si="14"/>
        <v>83.9</v>
      </c>
      <c r="AF7" s="64">
        <f t="shared" si="14"/>
        <v>154.5</v>
      </c>
      <c r="AG7" s="64">
        <f t="shared" si="14"/>
        <v>159.9</v>
      </c>
      <c r="AH7" s="64">
        <f t="shared" si="14"/>
        <v>124</v>
      </c>
      <c r="AI7" s="64"/>
      <c r="AJ7" s="64">
        <f>AJ8</f>
        <v>13.2</v>
      </c>
      <c r="AK7" s="64">
        <f t="shared" ref="AK7:AS7" si="15">AK8</f>
        <v>12.2</v>
      </c>
      <c r="AL7" s="64">
        <f t="shared" si="15"/>
        <v>14.5</v>
      </c>
      <c r="AM7" s="64">
        <f t="shared" si="15"/>
        <v>13.1</v>
      </c>
      <c r="AN7" s="64">
        <f t="shared" si="15"/>
        <v>15.1</v>
      </c>
      <c r="AO7" s="64">
        <f t="shared" si="15"/>
        <v>23</v>
      </c>
      <c r="AP7" s="64">
        <f t="shared" si="15"/>
        <v>21.8</v>
      </c>
      <c r="AQ7" s="64">
        <f t="shared" si="15"/>
        <v>15.7</v>
      </c>
      <c r="AR7" s="64">
        <f t="shared" si="15"/>
        <v>7.6</v>
      </c>
      <c r="AS7" s="64">
        <f t="shared" si="15"/>
        <v>28.9</v>
      </c>
      <c r="AT7" s="64"/>
      <c r="AU7" s="59">
        <f>AU8</f>
        <v>1542</v>
      </c>
      <c r="AV7" s="59">
        <f t="shared" ref="AV7:BD7" si="16">AV8</f>
        <v>1557</v>
      </c>
      <c r="AW7" s="59">
        <f t="shared" si="16"/>
        <v>2282</v>
      </c>
      <c r="AX7" s="59">
        <f t="shared" si="16"/>
        <v>0</v>
      </c>
      <c r="AY7" s="59">
        <f t="shared" si="16"/>
        <v>0</v>
      </c>
      <c r="AZ7" s="59">
        <f t="shared" si="16"/>
        <v>503</v>
      </c>
      <c r="BA7" s="59">
        <f t="shared" si="16"/>
        <v>457</v>
      </c>
      <c r="BB7" s="59">
        <f t="shared" si="16"/>
        <v>1153</v>
      </c>
      <c r="BC7" s="59">
        <f t="shared" si="16"/>
        <v>438</v>
      </c>
      <c r="BD7" s="59">
        <f t="shared" si="16"/>
        <v>677</v>
      </c>
      <c r="BE7" s="59"/>
      <c r="BF7" s="64">
        <f>BF8</f>
        <v>51.1</v>
      </c>
      <c r="BG7" s="64">
        <f t="shared" ref="BG7:BO7" si="17">BG8</f>
        <v>48.9</v>
      </c>
      <c r="BH7" s="64">
        <f t="shared" si="17"/>
        <v>48.4</v>
      </c>
      <c r="BI7" s="64">
        <f t="shared" si="17"/>
        <v>47</v>
      </c>
      <c r="BJ7" s="64">
        <f t="shared" si="17"/>
        <v>45.2</v>
      </c>
      <c r="BK7" s="64">
        <f t="shared" si="17"/>
        <v>31.6</v>
      </c>
      <c r="BL7" s="64">
        <f t="shared" si="17"/>
        <v>33.1</v>
      </c>
      <c r="BM7" s="64">
        <f t="shared" si="17"/>
        <v>33.799999999999997</v>
      </c>
      <c r="BN7" s="64">
        <f t="shared" si="17"/>
        <v>31.6</v>
      </c>
      <c r="BO7" s="64">
        <f t="shared" si="17"/>
        <v>26.8</v>
      </c>
      <c r="BP7" s="64"/>
      <c r="BQ7" s="64">
        <f>BQ8</f>
        <v>36</v>
      </c>
      <c r="BR7" s="64">
        <f t="shared" ref="BR7:BZ7" si="18">BR8</f>
        <v>38.4</v>
      </c>
      <c r="BS7" s="64">
        <f t="shared" si="18"/>
        <v>38.4</v>
      </c>
      <c r="BT7" s="64">
        <f t="shared" si="18"/>
        <v>37.5</v>
      </c>
      <c r="BU7" s="64">
        <f t="shared" si="18"/>
        <v>39.4</v>
      </c>
      <c r="BV7" s="64">
        <f t="shared" si="18"/>
        <v>29.3</v>
      </c>
      <c r="BW7" s="64">
        <f t="shared" si="18"/>
        <v>30.2</v>
      </c>
      <c r="BX7" s="64">
        <f t="shared" si="18"/>
        <v>28</v>
      </c>
      <c r="BY7" s="64">
        <f t="shared" si="18"/>
        <v>26.1</v>
      </c>
      <c r="BZ7" s="64">
        <f t="shared" si="18"/>
        <v>28.6</v>
      </c>
      <c r="CA7" s="64"/>
      <c r="CB7" s="64">
        <f>CB8</f>
        <v>2.1</v>
      </c>
      <c r="CC7" s="64">
        <f t="shared" ref="CC7:CK7" si="19">CC8</f>
        <v>-0.6</v>
      </c>
      <c r="CD7" s="64">
        <f t="shared" si="19"/>
        <v>-0.9</v>
      </c>
      <c r="CE7" s="64">
        <f t="shared" si="19"/>
        <v>1.2</v>
      </c>
      <c r="CF7" s="64">
        <f t="shared" si="19"/>
        <v>-6.9</v>
      </c>
      <c r="CG7" s="64">
        <f t="shared" si="19"/>
        <v>20.399999999999999</v>
      </c>
      <c r="CH7" s="64">
        <f t="shared" si="19"/>
        <v>17.2</v>
      </c>
      <c r="CI7" s="64">
        <f t="shared" si="19"/>
        <v>15.2</v>
      </c>
      <c r="CJ7" s="64">
        <f t="shared" si="19"/>
        <v>-279.7</v>
      </c>
      <c r="CK7" s="64">
        <f t="shared" si="19"/>
        <v>13.8</v>
      </c>
      <c r="CL7" s="64"/>
      <c r="CM7" s="59">
        <f>CM8</f>
        <v>20953</v>
      </c>
      <c r="CN7" s="59">
        <f t="shared" ref="CN7:CV7" si="20">CN8</f>
        <v>13289</v>
      </c>
      <c r="CO7" s="59">
        <f t="shared" si="20"/>
        <v>12628</v>
      </c>
      <c r="CP7" s="59">
        <f t="shared" si="20"/>
        <v>18257</v>
      </c>
      <c r="CQ7" s="59">
        <f t="shared" si="20"/>
        <v>-6265</v>
      </c>
      <c r="CR7" s="59">
        <f t="shared" si="20"/>
        <v>9064</v>
      </c>
      <c r="CS7" s="59">
        <f t="shared" si="20"/>
        <v>2276</v>
      </c>
      <c r="CT7" s="59">
        <f t="shared" si="20"/>
        <v>-8016</v>
      </c>
      <c r="CU7" s="59">
        <f t="shared" si="20"/>
        <v>7024</v>
      </c>
      <c r="CV7" s="59">
        <f t="shared" si="20"/>
        <v>3003</v>
      </c>
      <c r="CW7" s="59"/>
      <c r="CX7" s="64" t="s">
        <v>121</v>
      </c>
      <c r="CY7" s="64" t="s">
        <v>121</v>
      </c>
      <c r="CZ7" s="64" t="s">
        <v>121</v>
      </c>
      <c r="DA7" s="64" t="s">
        <v>121</v>
      </c>
      <c r="DB7" s="64" t="s">
        <v>121</v>
      </c>
      <c r="DC7" s="64" t="s">
        <v>121</v>
      </c>
      <c r="DD7" s="64" t="s">
        <v>121</v>
      </c>
      <c r="DE7" s="64" t="s">
        <v>121</v>
      </c>
      <c r="DF7" s="64" t="s">
        <v>121</v>
      </c>
      <c r="DG7" s="64" t="s">
        <v>119</v>
      </c>
      <c r="DH7" s="64"/>
      <c r="DI7" s="60">
        <f>DI8</f>
        <v>985874</v>
      </c>
      <c r="DJ7" s="60">
        <f>DJ8</f>
        <v>183000</v>
      </c>
      <c r="DK7" s="64" t="s">
        <v>121</v>
      </c>
      <c r="DL7" s="64" t="s">
        <v>121</v>
      </c>
      <c r="DM7" s="64" t="s">
        <v>121</v>
      </c>
      <c r="DN7" s="64" t="s">
        <v>121</v>
      </c>
      <c r="DO7" s="64" t="s">
        <v>121</v>
      </c>
      <c r="DP7" s="64" t="s">
        <v>121</v>
      </c>
      <c r="DQ7" s="64" t="s">
        <v>121</v>
      </c>
      <c r="DR7" s="64" t="s">
        <v>121</v>
      </c>
      <c r="DS7" s="64" t="s">
        <v>121</v>
      </c>
      <c r="DT7" s="64" t="s">
        <v>119</v>
      </c>
      <c r="DU7" s="64"/>
      <c r="DV7" s="64">
        <f>DV8</f>
        <v>183.3</v>
      </c>
      <c r="DW7" s="64">
        <f t="shared" ref="DW7:EE7" si="21">DW8</f>
        <v>160.5</v>
      </c>
      <c r="DX7" s="64">
        <f t="shared" si="21"/>
        <v>131.6</v>
      </c>
      <c r="DY7" s="64">
        <f t="shared" si="21"/>
        <v>102</v>
      </c>
      <c r="DZ7" s="64">
        <f t="shared" si="21"/>
        <v>77.599999999999994</v>
      </c>
      <c r="EA7" s="64">
        <f t="shared" si="21"/>
        <v>484.4</v>
      </c>
      <c r="EB7" s="64">
        <f t="shared" si="21"/>
        <v>94.3</v>
      </c>
      <c r="EC7" s="64">
        <f t="shared" si="21"/>
        <v>39.6</v>
      </c>
      <c r="ED7" s="64">
        <f t="shared" si="21"/>
        <v>34.9</v>
      </c>
      <c r="EE7" s="64">
        <f t="shared" si="21"/>
        <v>32.1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2019</v>
      </c>
      <c r="C8" s="67">
        <v>352012</v>
      </c>
      <c r="D8" s="67">
        <v>47</v>
      </c>
      <c r="E8" s="67">
        <v>11</v>
      </c>
      <c r="F8" s="67">
        <v>1</v>
      </c>
      <c r="G8" s="67">
        <v>1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8" t="s">
        <v>129</v>
      </c>
      <c r="Q8" s="69">
        <v>5906</v>
      </c>
      <c r="R8" s="69">
        <v>156</v>
      </c>
      <c r="S8" s="70">
        <v>11275</v>
      </c>
      <c r="T8" s="71" t="s">
        <v>130</v>
      </c>
      <c r="U8" s="68">
        <v>30.9</v>
      </c>
      <c r="V8" s="71" t="s">
        <v>131</v>
      </c>
      <c r="W8" s="72">
        <v>88.6</v>
      </c>
      <c r="X8" s="71" t="s">
        <v>132</v>
      </c>
      <c r="Y8" s="73">
        <v>94.6</v>
      </c>
      <c r="Z8" s="73">
        <v>91.8</v>
      </c>
      <c r="AA8" s="73">
        <v>94.1</v>
      </c>
      <c r="AB8" s="73">
        <v>80.7</v>
      </c>
      <c r="AC8" s="73">
        <v>75.2</v>
      </c>
      <c r="AD8" s="73">
        <v>84.4</v>
      </c>
      <c r="AE8" s="73">
        <v>83.9</v>
      </c>
      <c r="AF8" s="73">
        <v>154.5</v>
      </c>
      <c r="AG8" s="73">
        <v>159.9</v>
      </c>
      <c r="AH8" s="73">
        <v>124</v>
      </c>
      <c r="AI8" s="73">
        <v>104.1</v>
      </c>
      <c r="AJ8" s="73">
        <v>13.2</v>
      </c>
      <c r="AK8" s="73">
        <v>12.2</v>
      </c>
      <c r="AL8" s="73">
        <v>14.5</v>
      </c>
      <c r="AM8" s="73">
        <v>13.1</v>
      </c>
      <c r="AN8" s="73">
        <v>15.1</v>
      </c>
      <c r="AO8" s="73">
        <v>23</v>
      </c>
      <c r="AP8" s="73">
        <v>21.8</v>
      </c>
      <c r="AQ8" s="73">
        <v>15.7</v>
      </c>
      <c r="AR8" s="73">
        <v>7.6</v>
      </c>
      <c r="AS8" s="73">
        <v>28.9</v>
      </c>
      <c r="AT8" s="73">
        <v>27.8</v>
      </c>
      <c r="AU8" s="74">
        <v>1542</v>
      </c>
      <c r="AV8" s="74">
        <v>1557</v>
      </c>
      <c r="AW8" s="74">
        <v>2282</v>
      </c>
      <c r="AX8" s="74">
        <v>0</v>
      </c>
      <c r="AY8" s="74">
        <v>0</v>
      </c>
      <c r="AZ8" s="74">
        <v>503</v>
      </c>
      <c r="BA8" s="74">
        <v>457</v>
      </c>
      <c r="BB8" s="74">
        <v>1153</v>
      </c>
      <c r="BC8" s="74">
        <v>438</v>
      </c>
      <c r="BD8" s="74">
        <v>677</v>
      </c>
      <c r="BE8" s="74">
        <v>9038</v>
      </c>
      <c r="BF8" s="73">
        <v>51.1</v>
      </c>
      <c r="BG8" s="73">
        <v>48.9</v>
      </c>
      <c r="BH8" s="73">
        <v>48.4</v>
      </c>
      <c r="BI8" s="73">
        <v>47</v>
      </c>
      <c r="BJ8" s="73">
        <v>45.2</v>
      </c>
      <c r="BK8" s="73">
        <v>31.6</v>
      </c>
      <c r="BL8" s="73">
        <v>33.1</v>
      </c>
      <c r="BM8" s="73">
        <v>33.799999999999997</v>
      </c>
      <c r="BN8" s="73">
        <v>31.6</v>
      </c>
      <c r="BO8" s="73">
        <v>26.8</v>
      </c>
      <c r="BP8" s="73">
        <v>19.7</v>
      </c>
      <c r="BQ8" s="73">
        <v>36</v>
      </c>
      <c r="BR8" s="73">
        <v>38.4</v>
      </c>
      <c r="BS8" s="73">
        <v>38.4</v>
      </c>
      <c r="BT8" s="73">
        <v>37.5</v>
      </c>
      <c r="BU8" s="73">
        <v>39.4</v>
      </c>
      <c r="BV8" s="73">
        <v>29.3</v>
      </c>
      <c r="BW8" s="73">
        <v>30.2</v>
      </c>
      <c r="BX8" s="73">
        <v>28</v>
      </c>
      <c r="BY8" s="73">
        <v>26.1</v>
      </c>
      <c r="BZ8" s="73">
        <v>28.6</v>
      </c>
      <c r="CA8" s="73">
        <v>37.299999999999997</v>
      </c>
      <c r="CB8" s="73">
        <v>2.1</v>
      </c>
      <c r="CC8" s="73">
        <v>-0.6</v>
      </c>
      <c r="CD8" s="73">
        <v>-0.9</v>
      </c>
      <c r="CE8" s="75">
        <v>1.2</v>
      </c>
      <c r="CF8" s="75">
        <v>-6.9</v>
      </c>
      <c r="CG8" s="73">
        <v>20.399999999999999</v>
      </c>
      <c r="CH8" s="73">
        <v>17.2</v>
      </c>
      <c r="CI8" s="73">
        <v>15.2</v>
      </c>
      <c r="CJ8" s="73">
        <v>-279.7</v>
      </c>
      <c r="CK8" s="73">
        <v>13.8</v>
      </c>
      <c r="CL8" s="73">
        <v>-11.7</v>
      </c>
      <c r="CM8" s="74">
        <v>20953</v>
      </c>
      <c r="CN8" s="74">
        <v>13289</v>
      </c>
      <c r="CO8" s="74">
        <v>12628</v>
      </c>
      <c r="CP8" s="74">
        <v>18257</v>
      </c>
      <c r="CQ8" s="74">
        <v>-6265</v>
      </c>
      <c r="CR8" s="74">
        <v>9064</v>
      </c>
      <c r="CS8" s="74">
        <v>2276</v>
      </c>
      <c r="CT8" s="74">
        <v>-8016</v>
      </c>
      <c r="CU8" s="74">
        <v>7024</v>
      </c>
      <c r="CV8" s="74">
        <v>3003</v>
      </c>
      <c r="CW8" s="74">
        <v>-10941</v>
      </c>
      <c r="CX8" s="73" t="s">
        <v>133</v>
      </c>
      <c r="CY8" s="73" t="s">
        <v>133</v>
      </c>
      <c r="CZ8" s="73" t="s">
        <v>133</v>
      </c>
      <c r="DA8" s="73" t="s">
        <v>133</v>
      </c>
      <c r="DB8" s="73" t="s">
        <v>133</v>
      </c>
      <c r="DC8" s="73" t="s">
        <v>133</v>
      </c>
      <c r="DD8" s="73" t="s">
        <v>133</v>
      </c>
      <c r="DE8" s="73" t="s">
        <v>133</v>
      </c>
      <c r="DF8" s="73" t="s">
        <v>133</v>
      </c>
      <c r="DG8" s="73" t="s">
        <v>133</v>
      </c>
      <c r="DH8" s="73" t="s">
        <v>133</v>
      </c>
      <c r="DI8" s="69">
        <v>985874</v>
      </c>
      <c r="DJ8" s="69">
        <v>183000</v>
      </c>
      <c r="DK8" s="73" t="s">
        <v>133</v>
      </c>
      <c r="DL8" s="73" t="s">
        <v>133</v>
      </c>
      <c r="DM8" s="73" t="s">
        <v>133</v>
      </c>
      <c r="DN8" s="73" t="s">
        <v>133</v>
      </c>
      <c r="DO8" s="73" t="s">
        <v>133</v>
      </c>
      <c r="DP8" s="73" t="s">
        <v>133</v>
      </c>
      <c r="DQ8" s="73" t="s">
        <v>133</v>
      </c>
      <c r="DR8" s="73" t="s">
        <v>133</v>
      </c>
      <c r="DS8" s="73" t="s">
        <v>133</v>
      </c>
      <c r="DT8" s="73" t="s">
        <v>133</v>
      </c>
      <c r="DU8" s="73" t="s">
        <v>133</v>
      </c>
      <c r="DV8" s="73">
        <v>183.3</v>
      </c>
      <c r="DW8" s="73">
        <v>160.5</v>
      </c>
      <c r="DX8" s="73">
        <v>131.6</v>
      </c>
      <c r="DY8" s="73">
        <v>102</v>
      </c>
      <c r="DZ8" s="73">
        <v>77.599999999999994</v>
      </c>
      <c r="EA8" s="73">
        <v>484.4</v>
      </c>
      <c r="EB8" s="73">
        <v>94.3</v>
      </c>
      <c r="EC8" s="73">
        <v>39.6</v>
      </c>
      <c r="ED8" s="73">
        <v>34.9</v>
      </c>
      <c r="EE8" s="73">
        <v>32.1</v>
      </c>
      <c r="EF8" s="73">
        <v>27.4</v>
      </c>
      <c r="EG8" s="76">
        <v>1.1999999999999999E-3</v>
      </c>
      <c r="EH8" s="77">
        <v>1.4E-3</v>
      </c>
      <c r="EI8" s="77">
        <v>1.4E-3</v>
      </c>
      <c r="EJ8" s="77">
        <v>6.1999999999999998E-3</v>
      </c>
      <c r="EK8" s="77">
        <v>6.8999999999999999E-3</v>
      </c>
      <c r="EL8" s="77">
        <v>0.2281</v>
      </c>
      <c r="EM8" s="77">
        <v>0.1575</v>
      </c>
      <c r="EN8" s="77">
        <v>0.21460000000000001</v>
      </c>
      <c r="EO8" s="77">
        <v>0.21920000000000001</v>
      </c>
      <c r="EP8" s="77">
        <v>0.1966</v>
      </c>
    </row>
    <row r="9" spans="1:146" x14ac:dyDescent="0.15">
      <c r="O9" s="78"/>
      <c r="P9" s="78"/>
      <c r="Q9" s="78"/>
      <c r="R9" s="78"/>
      <c r="S9" s="78"/>
      <c r="T9" s="78"/>
      <c r="U9" s="78"/>
      <c r="V9" s="78"/>
      <c r="W9" s="78"/>
      <c r="X9" s="78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80"/>
      <c r="BJ9" s="80"/>
      <c r="BK9" s="79"/>
      <c r="BL9" s="79"/>
      <c r="BM9" s="79"/>
      <c r="BN9" s="79"/>
      <c r="BO9" s="79"/>
      <c r="BP9" s="79"/>
      <c r="BQ9" s="79"/>
      <c r="BR9" s="79"/>
      <c r="BS9" s="79"/>
      <c r="BT9" s="80"/>
      <c r="BU9" s="80"/>
      <c r="BV9" s="79"/>
      <c r="BW9" s="79"/>
      <c r="BX9" s="79"/>
      <c r="BY9" s="79"/>
      <c r="BZ9" s="79"/>
      <c r="CA9" s="79"/>
      <c r="CB9" s="79"/>
      <c r="CC9" s="79"/>
      <c r="CD9" s="79"/>
      <c r="CE9" s="81"/>
      <c r="CF9" s="81"/>
      <c r="CG9" s="79"/>
      <c r="CH9" s="79"/>
      <c r="CI9" s="79"/>
      <c r="CJ9" s="79"/>
      <c r="CK9" s="79"/>
      <c r="CL9" s="79"/>
      <c r="CM9" s="79"/>
      <c r="CN9" s="79"/>
      <c r="CO9" s="79"/>
      <c r="CP9" s="80"/>
      <c r="CQ9" s="80"/>
      <c r="CR9" s="79"/>
      <c r="CS9" s="79"/>
      <c r="CT9" s="79"/>
      <c r="CU9" s="79"/>
      <c r="CV9" s="79"/>
      <c r="CW9" s="79"/>
      <c r="CX9" s="79"/>
      <c r="CY9" s="79"/>
      <c r="CZ9" s="79"/>
      <c r="DA9" s="80"/>
      <c r="DB9" s="80"/>
      <c r="DC9" s="79"/>
      <c r="DD9" s="79"/>
      <c r="DE9" s="79"/>
      <c r="DF9" s="79"/>
      <c r="DG9" s="79"/>
      <c r="DH9" s="79"/>
      <c r="DI9" s="78"/>
      <c r="DJ9" s="78"/>
      <c r="DK9" s="79"/>
      <c r="DL9" s="79"/>
      <c r="DM9" s="79"/>
      <c r="DN9" s="80"/>
      <c r="DO9" s="80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</row>
    <row r="10" spans="1:146" x14ac:dyDescent="0.15">
      <c r="A10" s="82"/>
      <c r="B10" s="82" t="s">
        <v>134</v>
      </c>
      <c r="C10" s="82" t="s">
        <v>135</v>
      </c>
      <c r="D10" s="82" t="s">
        <v>136</v>
      </c>
      <c r="E10" s="82" t="s">
        <v>137</v>
      </c>
      <c r="F10" s="82" t="s">
        <v>138</v>
      </c>
      <c r="O10" s="78"/>
      <c r="P10" s="78"/>
      <c r="Q10" s="78"/>
      <c r="R10" s="78"/>
      <c r="S10" s="79"/>
      <c r="T10" s="78"/>
      <c r="U10" s="78"/>
      <c r="V10" s="78"/>
      <c r="W10" s="78"/>
      <c r="X10" s="78"/>
      <c r="Y10" s="79"/>
      <c r="Z10" s="79"/>
      <c r="AA10" s="79"/>
      <c r="AB10" s="79"/>
      <c r="AC10" s="79"/>
      <c r="AD10" s="79"/>
      <c r="AE10" s="79"/>
      <c r="AF10" s="79"/>
      <c r="AG10" s="79"/>
      <c r="AH10" s="78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8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8"/>
      <c r="BE10" s="78"/>
      <c r="BF10" s="78"/>
      <c r="BG10" s="79"/>
      <c r="BH10" s="79"/>
      <c r="BI10" s="79"/>
      <c r="BJ10" s="79"/>
      <c r="BK10" s="79"/>
      <c r="BL10" s="79"/>
      <c r="BM10" s="79"/>
      <c r="BN10" s="79"/>
      <c r="BO10" s="78"/>
      <c r="BP10" s="79"/>
      <c r="BQ10" s="78"/>
      <c r="BR10" s="79"/>
      <c r="BS10" s="79"/>
      <c r="BT10" s="79"/>
      <c r="BU10" s="79"/>
      <c r="BV10" s="79"/>
      <c r="BW10" s="79"/>
      <c r="BX10" s="79"/>
      <c r="BY10" s="79"/>
      <c r="BZ10" s="78"/>
      <c r="CA10" s="79"/>
      <c r="CB10" s="78"/>
      <c r="CC10" s="79"/>
      <c r="CD10" s="79"/>
      <c r="CE10" s="79"/>
      <c r="CF10" s="79"/>
      <c r="CG10" s="79"/>
      <c r="CH10" s="79"/>
      <c r="CI10" s="79"/>
      <c r="CJ10" s="79"/>
      <c r="CK10" s="78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8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8"/>
      <c r="DH10" s="79"/>
      <c r="DI10" s="78"/>
      <c r="DJ10" s="78"/>
      <c r="DK10" s="79"/>
      <c r="DL10" s="79"/>
      <c r="DM10" s="79"/>
      <c r="DN10" s="79"/>
      <c r="DO10" s="79"/>
      <c r="DP10" s="79"/>
      <c r="DQ10" s="79"/>
      <c r="DR10" s="79"/>
      <c r="DS10" s="79"/>
      <c r="DT10" s="78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8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8"/>
    </row>
    <row r="11" spans="1:146" x14ac:dyDescent="0.15">
      <c r="A11" s="82" t="s">
        <v>53</v>
      </c>
      <c r="B11" s="83" t="str">
        <f>IF(VALUE($B$6)=0,"",IF(VALUE($B$6)&gt;2022,"R"&amp;TEXT(VALUE($B$6)-2022,"00"),"H"&amp;VALUE($B$6)-1992))</f>
        <v>H27</v>
      </c>
      <c r="C11" s="83" t="str">
        <f>IF(VALUE($B$6)=0,"",IF(VALUE($B$6)&gt;2021,"R"&amp;TEXT(VALUE($B$6)-2021,"00"),"H"&amp;VALUE($B$6)-1991))</f>
        <v>H28</v>
      </c>
      <c r="D11" s="83" t="str">
        <f>IF(VALUE($B$6)=0,"",IF(VALUE($B$6)&gt;2020,"R"&amp;TEXT(VALUE($B$6)-2020,"00"),"H"&amp;VALUE($B$6)-1990))</f>
        <v>H29</v>
      </c>
      <c r="E11" s="83" t="str">
        <f>IF(VALUE($B$6)=0,"",IF(VALUE($B$6)&gt;2019,"R"&amp;TEXT(VALUE($B$6)-2019,"00"),"H"&amp;VALUE($B$6)-1989))</f>
        <v>H30</v>
      </c>
      <c r="F11" s="83" t="str">
        <f>IF(VALUE($B$6)=0,"",IF(VALUE($B$6)&gt;2018,"R"&amp;TEXT(VALUE($B$6)-2018,"00"),"H"&amp;VALUE($B$6)-1988))</f>
        <v>R01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9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9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9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9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</row>
    <row r="12" spans="1:146" x14ac:dyDescent="0.15"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</row>
    <row r="13" spans="1:146" x14ac:dyDescent="0.15"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</row>
    <row r="14" spans="1:146" x14ac:dyDescent="0.15"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</row>
    <row r="15" spans="1:146" x14ac:dyDescent="0.15"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</row>
    <row r="16" spans="1:146" x14ac:dyDescent="0.15"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</row>
    <row r="17" spans="15:146" x14ac:dyDescent="0.15"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</row>
    <row r="18" spans="15:146" x14ac:dyDescent="0.15"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</row>
    <row r="19" spans="15:146" x14ac:dyDescent="0.15"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</row>
    <row r="20" spans="15:146" x14ac:dyDescent="0.15"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下関市情報政策課</cp:lastModifiedBy>
  <cp:lastPrinted>2021-02-09T07:51:03Z</cp:lastPrinted>
  <dcterms:created xsi:type="dcterms:W3CDTF">2020-12-04T03:24:51Z</dcterms:created>
  <dcterms:modified xsi:type="dcterms:W3CDTF">2021-02-09T08:10:40Z</dcterms:modified>
  <cp:category/>
</cp:coreProperties>
</file>