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075" windowHeight="4680"/>
  </bookViews>
  <sheets>
    <sheet name="H31年度以降用" sheetId="6" r:id="rId1"/>
  </sheets>
  <definedNames>
    <definedName name="_xlnm.Print_Area" localSheetId="0">H31年度以降用!$A$1:$S$74</definedName>
  </definedNames>
  <calcPr calcId="145621"/>
</workbook>
</file>

<file path=xl/calcChain.xml><?xml version="1.0" encoding="utf-8"?>
<calcChain xmlns="http://schemas.openxmlformats.org/spreadsheetml/2006/main">
  <c r="B68" i="6" l="1"/>
  <c r="O56" i="6" l="1"/>
  <c r="O54" i="6"/>
  <c r="O53" i="6"/>
  <c r="O52" i="6"/>
  <c r="O51" i="6"/>
  <c r="O50" i="6"/>
  <c r="O48" i="6"/>
  <c r="O46" i="6"/>
  <c r="O44" i="6"/>
  <c r="O43" i="6"/>
  <c r="L56" i="6"/>
  <c r="L54" i="6"/>
  <c r="L53" i="6"/>
  <c r="L52" i="6"/>
  <c r="L51" i="6"/>
  <c r="L50" i="6"/>
  <c r="L48" i="6"/>
  <c r="L46" i="6"/>
  <c r="L44" i="6"/>
  <c r="L43" i="6"/>
  <c r="I56" i="6"/>
  <c r="I54" i="6"/>
  <c r="I53" i="6"/>
  <c r="I52" i="6"/>
  <c r="I51" i="6"/>
  <c r="I50" i="6"/>
  <c r="I48" i="6"/>
  <c r="I46" i="6"/>
  <c r="I44" i="6"/>
  <c r="I43" i="6"/>
  <c r="R39" i="6"/>
  <c r="R37" i="6"/>
  <c r="R36" i="6"/>
  <c r="R35" i="6"/>
  <c r="R34" i="6"/>
  <c r="R33" i="6"/>
  <c r="R31" i="6"/>
  <c r="R29" i="6"/>
  <c r="R27" i="6"/>
  <c r="R26" i="6"/>
  <c r="O39" i="6"/>
  <c r="O37" i="6"/>
  <c r="O36" i="6"/>
  <c r="O35" i="6"/>
  <c r="O34" i="6"/>
  <c r="O33" i="6"/>
  <c r="O31" i="6"/>
  <c r="O29" i="6"/>
  <c r="O27" i="6"/>
  <c r="O26" i="6"/>
  <c r="L39" i="6"/>
  <c r="L37" i="6"/>
  <c r="L36" i="6"/>
  <c r="L35" i="6"/>
  <c r="L34" i="6"/>
  <c r="L33" i="6"/>
  <c r="L31" i="6"/>
  <c r="L29" i="6"/>
  <c r="L27" i="6"/>
  <c r="L26" i="6"/>
  <c r="I39" i="6"/>
  <c r="I37" i="6"/>
  <c r="I36" i="6"/>
  <c r="I35" i="6"/>
  <c r="I34" i="6"/>
  <c r="I33" i="6"/>
  <c r="I31" i="6"/>
  <c r="I29" i="6"/>
  <c r="I27" i="6"/>
  <c r="I26" i="6"/>
  <c r="R22" i="6"/>
  <c r="R20" i="6"/>
  <c r="R19" i="6"/>
  <c r="R18" i="6"/>
  <c r="R17" i="6"/>
  <c r="R16" i="6"/>
  <c r="R14" i="6"/>
  <c r="R12" i="6"/>
  <c r="R10" i="6"/>
  <c r="R9" i="6"/>
  <c r="O22" i="6"/>
  <c r="O20" i="6"/>
  <c r="O19" i="6"/>
  <c r="O18" i="6"/>
  <c r="O17" i="6"/>
  <c r="O16" i="6"/>
  <c r="O14" i="6"/>
  <c r="O12" i="6"/>
  <c r="O10" i="6"/>
  <c r="O9" i="6"/>
  <c r="L20" i="6"/>
  <c r="L19" i="6"/>
  <c r="L18" i="6"/>
  <c r="L17" i="6"/>
  <c r="L16" i="6"/>
  <c r="L14" i="6"/>
  <c r="L12" i="6"/>
  <c r="L10" i="6"/>
  <c r="L9" i="6"/>
  <c r="I20" i="6"/>
  <c r="I19" i="6"/>
  <c r="I18" i="6"/>
  <c r="I17" i="6"/>
  <c r="I16" i="6"/>
  <c r="I14" i="6"/>
  <c r="I12" i="6"/>
  <c r="I10" i="6"/>
  <c r="I9" i="6"/>
  <c r="R21" i="6" l="1"/>
  <c r="L38" i="6"/>
  <c r="I59" i="6" s="1"/>
  <c r="R38" i="6"/>
  <c r="L55" i="6"/>
  <c r="O38" i="6"/>
  <c r="I55" i="6"/>
  <c r="L59" i="6" s="1"/>
  <c r="O55" i="6"/>
  <c r="O21" i="6"/>
  <c r="I38" i="6"/>
  <c r="H59" i="6" s="1"/>
  <c r="L21" i="6"/>
  <c r="I21" i="6"/>
  <c r="I22" i="6" s="1"/>
  <c r="R65" i="6"/>
  <c r="R55" i="6"/>
  <c r="N59" i="6"/>
  <c r="M59" i="6"/>
  <c r="K59" i="6"/>
  <c r="J59" i="6"/>
  <c r="G59" i="6"/>
  <c r="F59" i="6"/>
  <c r="L22" i="6" l="1"/>
  <c r="E59" i="6" s="1"/>
  <c r="D59" i="6"/>
  <c r="P59" i="6" l="1"/>
  <c r="Q59" i="6"/>
  <c r="R59" i="6" l="1"/>
  <c r="L68" i="6" s="1"/>
</calcChain>
</file>

<file path=xl/sharedStrings.xml><?xml version="1.0" encoding="utf-8"?>
<sst xmlns="http://schemas.openxmlformats.org/spreadsheetml/2006/main" count="251" uniqueCount="76">
  <si>
    <t>５月</t>
  </si>
  <si>
    <t>６月</t>
  </si>
  <si>
    <t>８月</t>
  </si>
  <si>
    <t>９月</t>
  </si>
  <si>
    <t>利用実人数</t>
    <rPh sb="0" eb="2">
      <t>リヨウ</t>
    </rPh>
    <rPh sb="2" eb="3">
      <t>ジツ</t>
    </rPh>
    <rPh sb="3" eb="5">
      <t>ニンズウ</t>
    </rPh>
    <phoneticPr fontId="1"/>
  </si>
  <si>
    <t>係数</t>
    <rPh sb="0" eb="2">
      <t>ケイスウ</t>
    </rPh>
    <phoneticPr fontId="1"/>
  </si>
  <si>
    <t>換算人数</t>
    <rPh sb="0" eb="2">
      <t>カンサン</t>
    </rPh>
    <rPh sb="2" eb="4">
      <t>ニンズウ</t>
    </rPh>
    <phoneticPr fontId="1"/>
  </si>
  <si>
    <t>前年度実績が６月以上の事業所</t>
    <rPh sb="0" eb="3">
      <t>ゼンネンド</t>
    </rPh>
    <rPh sb="3" eb="5">
      <t>ジッセキ</t>
    </rPh>
    <rPh sb="7" eb="8">
      <t>ツキ</t>
    </rPh>
    <rPh sb="8" eb="10">
      <t>イジョウ</t>
    </rPh>
    <rPh sb="11" eb="14">
      <t>ジギョウショ</t>
    </rPh>
    <phoneticPr fontId="1"/>
  </si>
  <si>
    <t>７月</t>
  </si>
  <si>
    <t>同時にサービスを受けた最大数を営業日ごとに加える</t>
    <rPh sb="0" eb="2">
      <t>ドウジ</t>
    </rPh>
    <rPh sb="8" eb="9">
      <t>ウ</t>
    </rPh>
    <rPh sb="11" eb="13">
      <t>サイダイ</t>
    </rPh>
    <rPh sb="13" eb="14">
      <t>スウ</t>
    </rPh>
    <rPh sb="15" eb="18">
      <t>エイギョウビ</t>
    </rPh>
    <rPh sb="21" eb="22">
      <t>クワ</t>
    </rPh>
    <phoneticPr fontId="1"/>
  </si>
  <si>
    <t>１０月</t>
  </si>
  <si>
    <t>１１月</t>
  </si>
  <si>
    <t>１２月</t>
  </si>
  <si>
    <t>１月</t>
  </si>
  <si>
    <t>２月</t>
  </si>
  <si>
    <t>３月</t>
  </si>
  <si>
    <t>４月</t>
    <rPh sb="1" eb="2">
      <t>ガツ</t>
    </rPh>
    <phoneticPr fontId="1"/>
  </si>
  <si>
    <t>平均</t>
    <rPh sb="0" eb="2">
      <t>ヘイキン</t>
    </rPh>
    <phoneticPr fontId="1"/>
  </si>
  <si>
    <t>営業月数</t>
    <rPh sb="0" eb="2">
      <t>エイギョウ</t>
    </rPh>
    <rPh sb="2" eb="4">
      <t>ゲッスウ</t>
    </rPh>
    <phoneticPr fontId="1"/>
  </si>
  <si>
    <t>合計</t>
    <rPh sb="0" eb="2">
      <t>ゴウケイ</t>
    </rPh>
    <phoneticPr fontId="1"/>
  </si>
  <si>
    <t>毎日事業を実施したか毎月選択→</t>
    <rPh sb="0" eb="2">
      <t>マイニチ</t>
    </rPh>
    <rPh sb="2" eb="4">
      <t>ジギョウ</t>
    </rPh>
    <rPh sb="5" eb="7">
      <t>ジッシ</t>
    </rPh>
    <rPh sb="10" eb="12">
      <t>マイツキ</t>
    </rPh>
    <rPh sb="12" eb="14">
      <t>センタク</t>
    </rPh>
    <phoneticPr fontId="1"/>
  </si>
  <si>
    <t>介護</t>
    <rPh sb="0" eb="2">
      <t>カイゴ</t>
    </rPh>
    <phoneticPr fontId="1"/>
  </si>
  <si>
    <t>８　月</t>
    <rPh sb="2" eb="3">
      <t>ガツ</t>
    </rPh>
    <phoneticPr fontId="1"/>
  </si>
  <si>
    <t>１２　月</t>
    <rPh sb="3" eb="4">
      <t>ガツ</t>
    </rPh>
    <phoneticPr fontId="1"/>
  </si>
  <si>
    <t>月</t>
    <rPh sb="0" eb="1">
      <t>ツキ</t>
    </rPh>
    <phoneticPr fontId="1"/>
  </si>
  <si>
    <t>４　月</t>
    <rPh sb="2" eb="3">
      <t>ガツ</t>
    </rPh>
    <phoneticPr fontId="1"/>
  </si>
  <si>
    <t>事業所名称</t>
    <rPh sb="0" eb="3">
      <t>ジギョウショ</t>
    </rPh>
    <rPh sb="3" eb="5">
      <t>メイショウ</t>
    </rPh>
    <phoneticPr fontId="1"/>
  </si>
  <si>
    <t>算定年度</t>
    <rPh sb="0" eb="2">
      <t>サンテイ</t>
    </rPh>
    <rPh sb="2" eb="4">
      <t>ネンド</t>
    </rPh>
    <phoneticPr fontId="1"/>
  </si>
  <si>
    <t>年度</t>
    <rPh sb="0" eb="2">
      <t>ネンド</t>
    </rPh>
    <phoneticPr fontId="1"/>
  </si>
  <si>
    <t>事業所規模</t>
    <rPh sb="0" eb="3">
      <t>ジギョウショ</t>
    </rPh>
    <rPh sb="3" eb="5">
      <t>キボ</t>
    </rPh>
    <phoneticPr fontId="1"/>
  </si>
  <si>
    <r>
      <t xml:space="preserve">介護予防
</t>
    </r>
    <r>
      <rPr>
        <b/>
        <sz val="11"/>
        <color theme="1"/>
        <rFont val="ＭＳ ゴシック"/>
        <family val="3"/>
        <charset val="128"/>
      </rPr>
      <t>（①か②
どちらかで計算すること）</t>
    </r>
    <rPh sb="0" eb="2">
      <t>カイゴ</t>
    </rPh>
    <rPh sb="2" eb="4">
      <t>ヨボウ</t>
    </rPh>
    <rPh sb="15" eb="17">
      <t>ケイサン</t>
    </rPh>
    <phoneticPr fontId="1"/>
  </si>
  <si>
    <t>①運営規程で定める利用定員</t>
    <rPh sb="1" eb="3">
      <t>ウンエイ</t>
    </rPh>
    <rPh sb="3" eb="5">
      <t>キテイ</t>
    </rPh>
    <rPh sb="6" eb="7">
      <t>サダ</t>
    </rPh>
    <rPh sb="9" eb="11">
      <t>リヨウ</t>
    </rPh>
    <rPh sb="11" eb="13">
      <t>テイイン</t>
    </rPh>
    <phoneticPr fontId="1"/>
  </si>
  <si>
    <t>②予定される１月あたりの営業日数</t>
    <rPh sb="1" eb="3">
      <t>ヨテイ</t>
    </rPh>
    <rPh sb="7" eb="8">
      <t>ツキ</t>
    </rPh>
    <rPh sb="12" eb="14">
      <t>エイギョウ</t>
    </rPh>
    <rPh sb="14" eb="16">
      <t>ニッスウ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</si>
  <si>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</si>
  <si>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</si>
  <si>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＜参考＞</t>
    <rPh sb="1" eb="3">
      <t>サンコウ</t>
    </rPh>
    <phoneticPr fontId="1"/>
  </si>
  <si>
    <t>平均利用延人員</t>
    <rPh sb="0" eb="2">
      <t>ヘイキン</t>
    </rPh>
    <rPh sb="2" eb="4">
      <t>リヨウ</t>
    </rPh>
    <rPh sb="4" eb="5">
      <t>ノ</t>
    </rPh>
    <rPh sb="5" eb="7">
      <t>ジンイン</t>
    </rPh>
    <phoneticPr fontId="1"/>
  </si>
  <si>
    <t>通常規模型</t>
    <rPh sb="0" eb="2">
      <t>ツウジョウ</t>
    </rPh>
    <rPh sb="2" eb="4">
      <t>キボ</t>
    </rPh>
    <rPh sb="4" eb="5">
      <t>ガタ</t>
    </rPh>
    <phoneticPr fontId="1"/>
  </si>
  <si>
    <t>大規模型（Ⅰ）</t>
    <rPh sb="0" eb="3">
      <t>ダイキボ</t>
    </rPh>
    <rPh sb="3" eb="4">
      <t>ガタ</t>
    </rPh>
    <phoneticPr fontId="1"/>
  </si>
  <si>
    <t>大規模型（Ⅱ）</t>
    <rPh sb="0" eb="3">
      <t>ダイキボ</t>
    </rPh>
    <rPh sb="3" eb="4">
      <t>ガタ</t>
    </rPh>
    <phoneticPr fontId="1"/>
  </si>
  <si>
    <t>通所リハビリテーション費　事業所規模計算表</t>
    <rPh sb="0" eb="2">
      <t>ツウショ</t>
    </rPh>
    <rPh sb="11" eb="12">
      <t>ヒ</t>
    </rPh>
    <rPh sb="13" eb="16">
      <t>ジギョウショ</t>
    </rPh>
    <rPh sb="16" eb="18">
      <t>キボ</t>
    </rPh>
    <rPh sb="18" eb="20">
      <t>ケイサン</t>
    </rPh>
    <rPh sb="20" eb="21">
      <t>ヒョウ</t>
    </rPh>
    <phoneticPr fontId="1"/>
  </si>
  <si>
    <t>２時間以上３時間未満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</si>
  <si>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</si>
  <si>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３時間以上４時間未満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</si>
  <si>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750人以内</t>
    <rPh sb="3" eb="4">
      <t>ニン</t>
    </rPh>
    <rPh sb="4" eb="6">
      <t>イナイ</t>
    </rPh>
    <phoneticPr fontId="1"/>
  </si>
  <si>
    <t>750人超900人以内</t>
    <rPh sb="3" eb="4">
      <t>ニン</t>
    </rPh>
    <rPh sb="4" eb="5">
      <t>チョウ</t>
    </rPh>
    <rPh sb="8" eb="9">
      <t>ニン</t>
    </rPh>
    <rPh sb="9" eb="11">
      <t>イナイ</t>
    </rPh>
    <phoneticPr fontId="1"/>
  </si>
  <si>
    <t>900人超</t>
    <rPh sb="3" eb="4">
      <t>ニン</t>
    </rPh>
    <rPh sb="4" eb="5">
      <t>チョウ</t>
    </rPh>
    <phoneticPr fontId="1"/>
  </si>
  <si>
    <t>５　月</t>
    <phoneticPr fontId="1"/>
  </si>
  <si>
    <t>６　月</t>
    <phoneticPr fontId="1"/>
  </si>
  <si>
    <t>７　月</t>
    <phoneticPr fontId="1"/>
  </si>
  <si>
    <t>×1/4</t>
    <phoneticPr fontId="1"/>
  </si>
  <si>
    <t>×1/2</t>
    <phoneticPr fontId="1"/>
  </si>
  <si>
    <t>４時間以上５時間未満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</si>
  <si>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×3/4</t>
    <phoneticPr fontId="1"/>
  </si>
  <si>
    <t>５時間以上６時間未満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</si>
  <si>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６時間以上７時間未満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</si>
  <si>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×1</t>
    <phoneticPr fontId="1"/>
  </si>
  <si>
    <t>７時間以上８時間未満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</si>
  <si>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①</t>
    <phoneticPr fontId="1"/>
  </si>
  <si>
    <t>②</t>
    <phoneticPr fontId="1"/>
  </si>
  <si>
    <t>×6/7</t>
    <phoneticPr fontId="1"/>
  </si>
  <si>
    <t>９　月</t>
    <phoneticPr fontId="1"/>
  </si>
  <si>
    <t>１０　月</t>
    <phoneticPr fontId="1"/>
  </si>
  <si>
    <t>１１　月</t>
    <phoneticPr fontId="1"/>
  </si>
  <si>
    <t>１　月</t>
    <phoneticPr fontId="1"/>
  </si>
  <si>
    <t>２　月</t>
    <phoneticPr fontId="1"/>
  </si>
  <si>
    <t>３　月</t>
    <phoneticPr fontId="1"/>
  </si>
  <si>
    <r>
      <t xml:space="preserve">前年度実績が６月未満の事業所
</t>
    </r>
    <r>
      <rPr>
        <sz val="8"/>
        <color theme="1"/>
        <rFont val="ＭＳ ゴシック"/>
        <family val="3"/>
        <charset val="128"/>
      </rPr>
      <t>または</t>
    </r>
    <r>
      <rPr>
        <sz val="11"/>
        <color theme="1"/>
        <rFont val="ＭＳ ゴシック"/>
        <family val="3"/>
        <charset val="128"/>
      </rPr>
      <t xml:space="preserve">
前年度から定員を２５％以上変更する事業所</t>
    </r>
    <phoneticPr fontId="1"/>
  </si>
  <si>
    <t>①　×　９０％　×　②　＝</t>
    <phoneticPr fontId="1"/>
  </si>
  <si>
    <t>となります。</t>
    <phoneticPr fontId="1"/>
  </si>
  <si>
    <t>報酬区分（利用時間）</t>
    <rPh sb="0" eb="2">
      <t>ホウシュウ</t>
    </rPh>
    <rPh sb="2" eb="4">
      <t>クブン</t>
    </rPh>
    <rPh sb="5" eb="7">
      <t>リヨウ</t>
    </rPh>
    <rPh sb="7" eb="9">
      <t>ジカン</t>
    </rPh>
    <phoneticPr fontId="1"/>
  </si>
  <si>
    <t>（２時間未満）</t>
    <rPh sb="2" eb="4">
      <t>ジカン</t>
    </rPh>
    <rPh sb="4" eb="6">
      <t>ミマン</t>
    </rPh>
    <phoneticPr fontId="1"/>
  </si>
  <si>
    <t>（２時間以上４時間未満）</t>
    <rPh sb="2" eb="4">
      <t>ジカン</t>
    </rPh>
    <rPh sb="4" eb="6">
      <t>イジョウ</t>
    </rPh>
    <rPh sb="7" eb="9">
      <t>ジカン</t>
    </rPh>
    <rPh sb="9" eb="11">
      <t>ミマン</t>
    </rPh>
    <phoneticPr fontId="1"/>
  </si>
  <si>
    <t>（４時間以上６時間未満）</t>
    <rPh sb="2" eb="4">
      <t>ジカン</t>
    </rPh>
    <rPh sb="4" eb="6">
      <t>イジョウ</t>
    </rPh>
    <rPh sb="7" eb="9">
      <t>ジカン</t>
    </rPh>
    <rPh sb="9" eb="11">
      <t>ミマン</t>
    </rPh>
    <phoneticPr fontId="1"/>
  </si>
  <si>
    <t>（６時間以上８時間未満）</t>
    <rPh sb="2" eb="4">
      <t>ジカン</t>
    </rPh>
    <rPh sb="4" eb="6">
      <t>イジョウ</t>
    </rPh>
    <rPh sb="7" eb="9">
      <t>ジカン</t>
    </rPh>
    <rPh sb="9" eb="11">
      <t>ミマン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</si>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</sst>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$-411]ggge&quot;年&quot;m&quot;月&quot;"/>
    <numFmt numFmtId="178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vertical="center" shrinkToFit="1"/>
    </xf>
    <xf numFmtId="176" fontId="2" fillId="3" borderId="1" xfId="0" applyNumberFormat="1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right" vertical="center" shrinkToFit="1"/>
    </xf>
    <xf numFmtId="0" fontId="2" fillId="3" borderId="16" xfId="0" applyFont="1" applyFill="1" applyBorder="1" applyAlignment="1" applyProtection="1">
      <alignment horizontal="left" vertical="center" shrinkToFit="1"/>
    </xf>
    <xf numFmtId="0" fontId="2" fillId="2" borderId="2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 shrinkToFit="1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22" xfId="0" applyFont="1" applyFill="1" applyBorder="1" applyAlignment="1" applyProtection="1">
      <alignment horizontal="center" vertical="center" shrinkToFit="1"/>
    </xf>
    <xf numFmtId="176" fontId="2" fillId="3" borderId="2" xfId="0" applyNumberFormat="1" applyFont="1" applyFill="1" applyBorder="1" applyAlignment="1" applyProtection="1">
      <alignment horizontal="center" vertical="center" shrinkToFit="1"/>
    </xf>
    <xf numFmtId="0" fontId="2" fillId="3" borderId="25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26" xfId="0" applyFont="1" applyFill="1" applyBorder="1" applyAlignment="1" applyProtection="1">
      <alignment horizontal="center" vertical="center" shrinkToFit="1"/>
    </xf>
    <xf numFmtId="0" fontId="2" fillId="3" borderId="7" xfId="0" applyFont="1" applyFill="1" applyBorder="1" applyAlignment="1" applyProtection="1">
      <alignment horizontal="center" vertical="center" shrinkToFit="1"/>
    </xf>
    <xf numFmtId="0" fontId="2" fillId="3" borderId="20" xfId="0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3" borderId="15" xfId="0" applyFont="1" applyFill="1" applyBorder="1" applyAlignment="1" applyProtection="1">
      <alignment horizontal="center" vertical="center" shrinkToFit="1"/>
    </xf>
    <xf numFmtId="0" fontId="2" fillId="3" borderId="16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0" fillId="0" borderId="4" xfId="0" applyBorder="1" applyProtection="1">
      <alignment vertical="center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2" fillId="3" borderId="18" xfId="0" applyFont="1" applyFill="1" applyBorder="1" applyAlignment="1" applyProtection="1">
      <alignment horizontal="center" vertical="center" shrinkToFit="1"/>
    </xf>
    <xf numFmtId="0" fontId="0" fillId="0" borderId="18" xfId="0" applyBorder="1" applyProtection="1">
      <alignment vertical="center"/>
    </xf>
    <xf numFmtId="0" fontId="2" fillId="3" borderId="1" xfId="0" applyFont="1" applyFill="1" applyBorder="1" applyAlignment="1" applyProtection="1">
      <alignment vertical="center" shrinkToFit="1"/>
    </xf>
    <xf numFmtId="178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center" vertical="center" shrinkToFit="1"/>
    </xf>
    <xf numFmtId="0" fontId="2" fillId="3" borderId="9" xfId="0" applyFont="1" applyFill="1" applyBorder="1" applyAlignment="1" applyProtection="1">
      <alignment horizontal="center" vertical="center" shrinkToFit="1"/>
    </xf>
    <xf numFmtId="0" fontId="2" fillId="3" borderId="10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3" borderId="23" xfId="0" applyFont="1" applyFill="1" applyBorder="1" applyAlignment="1" applyProtection="1">
      <alignment horizontal="center" vertical="center" shrinkToFit="1"/>
    </xf>
    <xf numFmtId="0" fontId="2" fillId="3" borderId="24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wrapText="1" shrinkToFit="1"/>
    </xf>
    <xf numFmtId="0" fontId="6" fillId="2" borderId="9" xfId="0" applyFont="1" applyFill="1" applyBorder="1" applyAlignment="1" applyProtection="1">
      <alignment horizontal="center" wrapText="1" shrinkToFit="1"/>
    </xf>
    <xf numFmtId="0" fontId="3" fillId="2" borderId="9" xfId="0" applyFont="1" applyFill="1" applyBorder="1" applyAlignment="1" applyProtection="1">
      <alignment horizontal="center" shrinkToFit="1"/>
    </xf>
  </cellXfs>
  <cellStyles count="1">
    <cellStyle name="標準" xfId="0" builtinId="0"/>
  </cellStyles>
  <dxfs count="3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</dxfs>
  <tableStyles count="0" defaultTableStyle="TableStyleMedium2" defaultPivotStyle="PivotStyleLight16"/>
  <colors>
    <mruColors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4"/>
  <sheetViews>
    <sheetView tabSelected="1" view="pageBreakPreview" zoomScaleNormal="80" zoomScaleSheetLayoutView="100" workbookViewId="0">
      <selection activeCell="C2" sqref="C2:K2"/>
    </sheetView>
  </sheetViews>
  <sheetFormatPr defaultRowHeight="13.5" x14ac:dyDescent="0.15"/>
  <cols>
    <col min="1" max="1" width="0.875" style="4" customWidth="1"/>
    <col min="2" max="2" width="13.75" style="4" customWidth="1"/>
    <col min="3" max="3" width="4.625" style="4" customWidth="1"/>
    <col min="4" max="6" width="7.5" style="4" customWidth="1"/>
    <col min="7" max="18" width="7.375" style="4" customWidth="1"/>
    <col min="19" max="19" width="0.875" style="4" customWidth="1"/>
    <col min="20" max="16384" width="9" style="4"/>
  </cols>
  <sheetData>
    <row r="1" spans="2:18" ht="24" customHeight="1" x14ac:dyDescent="0.15">
      <c r="B1" s="45" t="s">
        <v>40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2:18" ht="16.5" customHeight="1" x14ac:dyDescent="0.15">
      <c r="B2" s="26" t="s">
        <v>26</v>
      </c>
      <c r="C2" s="46"/>
      <c r="D2" s="47"/>
      <c r="E2" s="47"/>
      <c r="F2" s="47"/>
      <c r="G2" s="47"/>
      <c r="H2" s="47"/>
      <c r="I2" s="47"/>
      <c r="J2" s="47"/>
      <c r="K2" s="48"/>
    </row>
    <row r="3" spans="2:18" ht="16.5" customHeight="1" x14ac:dyDescent="0.15">
      <c r="B3" s="26" t="s">
        <v>27</v>
      </c>
      <c r="C3" s="10" t="s">
        <v>75</v>
      </c>
      <c r="D3" s="16"/>
      <c r="E3" s="11" t="s">
        <v>28</v>
      </c>
    </row>
    <row r="4" spans="2:18" ht="6" customHeight="1" thickBot="1" x14ac:dyDescent="0.2"/>
    <row r="5" spans="2:18" s="1" customFormat="1" ht="27.75" customHeight="1" thickBot="1" x14ac:dyDescent="0.2">
      <c r="B5" s="49" t="s">
        <v>7</v>
      </c>
      <c r="C5" s="50"/>
      <c r="D5" s="50"/>
      <c r="E5" s="50"/>
      <c r="F5" s="51"/>
    </row>
    <row r="6" spans="2:18" s="1" customFormat="1" ht="8.25" customHeight="1" x14ac:dyDescent="0.15"/>
    <row r="7" spans="2:18" ht="15.75" customHeight="1" x14ac:dyDescent="0.15">
      <c r="B7" s="2"/>
      <c r="C7" s="3"/>
      <c r="D7" s="38" t="s">
        <v>24</v>
      </c>
      <c r="E7" s="39"/>
      <c r="F7" s="40"/>
      <c r="G7" s="52" t="s">
        <v>25</v>
      </c>
      <c r="H7" s="52"/>
      <c r="I7" s="52"/>
      <c r="J7" s="53" t="s">
        <v>47</v>
      </c>
      <c r="K7" s="53"/>
      <c r="L7" s="53"/>
      <c r="M7" s="53" t="s">
        <v>48</v>
      </c>
      <c r="N7" s="53"/>
      <c r="O7" s="53"/>
      <c r="P7" s="53" t="s">
        <v>49</v>
      </c>
      <c r="Q7" s="53"/>
      <c r="R7" s="53"/>
    </row>
    <row r="8" spans="2:18" ht="15.75" customHeight="1" x14ac:dyDescent="0.15">
      <c r="B8" s="5"/>
      <c r="C8" s="6"/>
      <c r="D8" s="38" t="s">
        <v>70</v>
      </c>
      <c r="E8" s="39"/>
      <c r="F8" s="40"/>
      <c r="G8" s="17" t="s">
        <v>4</v>
      </c>
      <c r="H8" s="23" t="s">
        <v>5</v>
      </c>
      <c r="I8" s="7" t="s">
        <v>6</v>
      </c>
      <c r="J8" s="17" t="s">
        <v>4</v>
      </c>
      <c r="K8" s="23" t="s">
        <v>5</v>
      </c>
      <c r="L8" s="7" t="s">
        <v>6</v>
      </c>
      <c r="M8" s="17" t="s">
        <v>4</v>
      </c>
      <c r="N8" s="23" t="s">
        <v>5</v>
      </c>
      <c r="O8" s="7" t="s">
        <v>6</v>
      </c>
      <c r="P8" s="17" t="s">
        <v>4</v>
      </c>
      <c r="Q8" s="23" t="s">
        <v>5</v>
      </c>
      <c r="R8" s="23" t="s">
        <v>6</v>
      </c>
    </row>
    <row r="9" spans="2:18" ht="17.25" customHeight="1" x14ac:dyDescent="0.15">
      <c r="B9" s="32" t="s">
        <v>21</v>
      </c>
      <c r="C9" s="33"/>
      <c r="D9" s="38" t="s">
        <v>42</v>
      </c>
      <c r="E9" s="39"/>
      <c r="F9" s="40"/>
      <c r="G9" s="18"/>
      <c r="H9" s="26" t="s">
        <v>50</v>
      </c>
      <c r="I9" s="26" t="str">
        <f>IF(G9="","",G9*0.25)</f>
        <v/>
      </c>
      <c r="J9" s="18"/>
      <c r="K9" s="26" t="s">
        <v>50</v>
      </c>
      <c r="L9" s="30" t="str">
        <f>IF(J9="","",J9*0.25)</f>
        <v/>
      </c>
      <c r="M9" s="18"/>
      <c r="N9" s="26" t="s">
        <v>50</v>
      </c>
      <c r="O9" s="30" t="str">
        <f>IF(M9="","",M9*0.25)</f>
        <v/>
      </c>
      <c r="P9" s="18"/>
      <c r="Q9" s="26" t="s">
        <v>50</v>
      </c>
      <c r="R9" s="30" t="str">
        <f>IF(P9="","",P9*0.25)</f>
        <v/>
      </c>
    </row>
    <row r="10" spans="2:18" ht="17.25" customHeight="1" x14ac:dyDescent="0.15">
      <c r="B10" s="34"/>
      <c r="C10" s="35"/>
      <c r="D10" s="38" t="s">
        <v>41</v>
      </c>
      <c r="E10" s="39"/>
      <c r="F10" s="40"/>
      <c r="G10" s="41"/>
      <c r="H10" s="43" t="s">
        <v>51</v>
      </c>
      <c r="I10" s="43" t="str">
        <f>IF(G10="","",G10*0.5)</f>
        <v/>
      </c>
      <c r="J10" s="41"/>
      <c r="K10" s="43" t="s">
        <v>51</v>
      </c>
      <c r="L10" s="43" t="str">
        <f>IF(J10="","",J10*0.5)</f>
        <v/>
      </c>
      <c r="M10" s="41"/>
      <c r="N10" s="43" t="s">
        <v>51</v>
      </c>
      <c r="O10" s="43" t="str">
        <f>IF(M10="","",M10*0.5)</f>
        <v/>
      </c>
      <c r="P10" s="41"/>
      <c r="Q10" s="43" t="s">
        <v>51</v>
      </c>
      <c r="R10" s="43" t="str">
        <f>IF(P10="","",P10*0.5)</f>
        <v/>
      </c>
    </row>
    <row r="11" spans="2:18" ht="17.25" customHeight="1" x14ac:dyDescent="0.15">
      <c r="B11" s="34"/>
      <c r="C11" s="35"/>
      <c r="D11" s="38" t="s">
        <v>43</v>
      </c>
      <c r="E11" s="39"/>
      <c r="F11" s="40"/>
      <c r="G11" s="42"/>
      <c r="H11" s="44"/>
      <c r="I11" s="54"/>
      <c r="J11" s="42"/>
      <c r="K11" s="44"/>
      <c r="L11" s="54"/>
      <c r="M11" s="42"/>
      <c r="N11" s="44"/>
      <c r="O11" s="54"/>
      <c r="P11" s="42"/>
      <c r="Q11" s="44"/>
      <c r="R11" s="54"/>
    </row>
    <row r="12" spans="2:18" ht="17.25" customHeight="1" x14ac:dyDescent="0.15">
      <c r="B12" s="34"/>
      <c r="C12" s="35"/>
      <c r="D12" s="38" t="s">
        <v>52</v>
      </c>
      <c r="E12" s="39"/>
      <c r="F12" s="40"/>
      <c r="G12" s="41"/>
      <c r="H12" s="43" t="s">
        <v>53</v>
      </c>
      <c r="I12" s="43" t="str">
        <f>IF(G12="","",G12*0.75)</f>
        <v/>
      </c>
      <c r="J12" s="41"/>
      <c r="K12" s="43" t="s">
        <v>53</v>
      </c>
      <c r="L12" s="43" t="str">
        <f>IF(J12="","",J12*0.75)</f>
        <v/>
      </c>
      <c r="M12" s="41"/>
      <c r="N12" s="43" t="s">
        <v>53</v>
      </c>
      <c r="O12" s="43" t="str">
        <f>IF(M12="","",M12*0.75)</f>
        <v/>
      </c>
      <c r="P12" s="41"/>
      <c r="Q12" s="43" t="s">
        <v>53</v>
      </c>
      <c r="R12" s="43" t="str">
        <f>IF(P12="","",P12*0.75)</f>
        <v/>
      </c>
    </row>
    <row r="13" spans="2:18" ht="17.25" customHeight="1" x14ac:dyDescent="0.15">
      <c r="B13" s="34"/>
      <c r="C13" s="35"/>
      <c r="D13" s="38" t="s">
        <v>54</v>
      </c>
      <c r="E13" s="39"/>
      <c r="F13" s="40"/>
      <c r="G13" s="42"/>
      <c r="H13" s="44"/>
      <c r="I13" s="44"/>
      <c r="J13" s="42"/>
      <c r="K13" s="44"/>
      <c r="L13" s="44"/>
      <c r="M13" s="42"/>
      <c r="N13" s="44"/>
      <c r="O13" s="44"/>
      <c r="P13" s="42"/>
      <c r="Q13" s="44"/>
      <c r="R13" s="44"/>
    </row>
    <row r="14" spans="2:18" ht="17.25" customHeight="1" x14ac:dyDescent="0.15">
      <c r="B14" s="34"/>
      <c r="C14" s="35"/>
      <c r="D14" s="38" t="s">
        <v>55</v>
      </c>
      <c r="E14" s="39"/>
      <c r="F14" s="40"/>
      <c r="G14" s="41"/>
      <c r="H14" s="43" t="s">
        <v>56</v>
      </c>
      <c r="I14" s="43" t="str">
        <f>IF(G14="","",G14*1)</f>
        <v/>
      </c>
      <c r="J14" s="41"/>
      <c r="K14" s="43" t="s">
        <v>56</v>
      </c>
      <c r="L14" s="43" t="str">
        <f>IF(J14="","",J14*1)</f>
        <v/>
      </c>
      <c r="M14" s="41"/>
      <c r="N14" s="43" t="s">
        <v>56</v>
      </c>
      <c r="O14" s="43" t="str">
        <f>IF(M14="","",M14*1)</f>
        <v/>
      </c>
      <c r="P14" s="41"/>
      <c r="Q14" s="43" t="s">
        <v>56</v>
      </c>
      <c r="R14" s="43" t="str">
        <f>IF(P14="","",P14*1)</f>
        <v/>
      </c>
    </row>
    <row r="15" spans="2:18" ht="17.25" customHeight="1" x14ac:dyDescent="0.15">
      <c r="B15" s="36"/>
      <c r="C15" s="37"/>
      <c r="D15" s="38" t="s">
        <v>57</v>
      </c>
      <c r="E15" s="39"/>
      <c r="F15" s="40"/>
      <c r="G15" s="42"/>
      <c r="H15" s="44"/>
      <c r="I15" s="44"/>
      <c r="J15" s="42"/>
      <c r="K15" s="44"/>
      <c r="L15" s="44"/>
      <c r="M15" s="42"/>
      <c r="N15" s="44"/>
      <c r="O15" s="44"/>
      <c r="P15" s="42"/>
      <c r="Q15" s="44"/>
      <c r="R15" s="44"/>
    </row>
    <row r="16" spans="2:18" ht="17.25" customHeight="1" x14ac:dyDescent="0.15">
      <c r="B16" s="57" t="s">
        <v>30</v>
      </c>
      <c r="C16" s="53" t="s">
        <v>58</v>
      </c>
      <c r="D16" s="38" t="s">
        <v>71</v>
      </c>
      <c r="E16" s="39"/>
      <c r="F16" s="40"/>
      <c r="G16" s="18"/>
      <c r="H16" s="26" t="s">
        <v>50</v>
      </c>
      <c r="I16" s="26" t="str">
        <f>IF(G16="","",G16*0.25)</f>
        <v/>
      </c>
      <c r="J16" s="18"/>
      <c r="K16" s="26" t="s">
        <v>50</v>
      </c>
      <c r="L16" s="30" t="str">
        <f>IF(J16="","",J16*0.25)</f>
        <v/>
      </c>
      <c r="M16" s="18"/>
      <c r="N16" s="26" t="s">
        <v>50</v>
      </c>
      <c r="O16" s="30" t="str">
        <f>IF(M16="","",M16*0.25)</f>
        <v/>
      </c>
      <c r="P16" s="18"/>
      <c r="Q16" s="26" t="s">
        <v>50</v>
      </c>
      <c r="R16" s="30" t="str">
        <f>IF(P16="","",P16*0.25)</f>
        <v/>
      </c>
    </row>
    <row r="17" spans="2:21" ht="17.25" customHeight="1" x14ac:dyDescent="0.15">
      <c r="B17" s="57"/>
      <c r="C17" s="53"/>
      <c r="D17" s="38" t="s">
        <v>72</v>
      </c>
      <c r="E17" s="39"/>
      <c r="F17" s="40"/>
      <c r="G17" s="18"/>
      <c r="H17" s="26" t="s">
        <v>51</v>
      </c>
      <c r="I17" s="26" t="str">
        <f>IF(G17="","",G17*0.5)</f>
        <v/>
      </c>
      <c r="J17" s="18"/>
      <c r="K17" s="26" t="s">
        <v>51</v>
      </c>
      <c r="L17" s="30" t="str">
        <f>IF(J17="","",J17*0.5)</f>
        <v/>
      </c>
      <c r="M17" s="18"/>
      <c r="N17" s="26" t="s">
        <v>51</v>
      </c>
      <c r="O17" s="30" t="str">
        <f>IF(M17="","",M17*0.5)</f>
        <v/>
      </c>
      <c r="P17" s="18"/>
      <c r="Q17" s="26" t="s">
        <v>51</v>
      </c>
      <c r="R17" s="30" t="str">
        <f>IF(P17="","",P17*0.5)</f>
        <v/>
      </c>
    </row>
    <row r="18" spans="2:21" ht="17.25" customHeight="1" x14ac:dyDescent="0.15">
      <c r="B18" s="57"/>
      <c r="C18" s="53"/>
      <c r="D18" s="38" t="s">
        <v>73</v>
      </c>
      <c r="E18" s="39"/>
      <c r="F18" s="40"/>
      <c r="G18" s="18"/>
      <c r="H18" s="26" t="s">
        <v>53</v>
      </c>
      <c r="I18" s="26" t="str">
        <f>IF(G18="","",G18*0.75)</f>
        <v/>
      </c>
      <c r="J18" s="18"/>
      <c r="K18" s="26" t="s">
        <v>53</v>
      </c>
      <c r="L18" s="30" t="str">
        <f>IF(J18="","",J18*0.75)</f>
        <v/>
      </c>
      <c r="M18" s="18"/>
      <c r="N18" s="26" t="s">
        <v>53</v>
      </c>
      <c r="O18" s="30" t="str">
        <f>IF(M18="","",M18*0.75)</f>
        <v/>
      </c>
      <c r="P18" s="18"/>
      <c r="Q18" s="26" t="s">
        <v>53</v>
      </c>
      <c r="R18" s="30" t="str">
        <f>IF(P18="","",P18*0.75)</f>
        <v/>
      </c>
    </row>
    <row r="19" spans="2:21" ht="17.25" customHeight="1" x14ac:dyDescent="0.15">
      <c r="B19" s="57"/>
      <c r="C19" s="53"/>
      <c r="D19" s="38" t="s">
        <v>74</v>
      </c>
      <c r="E19" s="39"/>
      <c r="F19" s="40"/>
      <c r="G19" s="18"/>
      <c r="H19" s="26" t="s">
        <v>56</v>
      </c>
      <c r="I19" s="26" t="str">
        <f>IF(G19="","",G19*1)</f>
        <v/>
      </c>
      <c r="J19" s="18"/>
      <c r="K19" s="26" t="s">
        <v>56</v>
      </c>
      <c r="L19" s="30" t="str">
        <f>IF(J19="","",J19*1)</f>
        <v/>
      </c>
      <c r="M19" s="18"/>
      <c r="N19" s="26" t="s">
        <v>56</v>
      </c>
      <c r="O19" s="30" t="str">
        <f>IF(M19="","",M19*1)</f>
        <v/>
      </c>
      <c r="P19" s="18"/>
      <c r="Q19" s="26" t="s">
        <v>56</v>
      </c>
      <c r="R19" s="30" t="str">
        <f>IF(P19="","",P19*1)</f>
        <v/>
      </c>
      <c r="U19" s="1"/>
    </row>
    <row r="20" spans="2:21" ht="21.75" customHeight="1" thickBot="1" x14ac:dyDescent="0.2">
      <c r="B20" s="58"/>
      <c r="C20" s="23" t="s">
        <v>59</v>
      </c>
      <c r="D20" s="59" t="s">
        <v>9</v>
      </c>
      <c r="E20" s="60"/>
      <c r="F20" s="61"/>
      <c r="G20" s="18"/>
      <c r="H20" s="19"/>
      <c r="I20" s="7" t="str">
        <f>IF(G20="","",G20)</f>
        <v/>
      </c>
      <c r="J20" s="28"/>
      <c r="K20" s="19"/>
      <c r="L20" s="7" t="str">
        <f>IF(J20="","",J20)</f>
        <v/>
      </c>
      <c r="M20" s="28"/>
      <c r="N20" s="25"/>
      <c r="O20" s="7" t="str">
        <f>IF(M20="","",M20)</f>
        <v/>
      </c>
      <c r="P20" s="28"/>
      <c r="Q20" s="25"/>
      <c r="R20" s="7" t="str">
        <f>IF(P20="","",P20)</f>
        <v/>
      </c>
    </row>
    <row r="21" spans="2:21" ht="21.75" customHeight="1" thickBot="1" x14ac:dyDescent="0.2">
      <c r="B21" s="62" t="s">
        <v>20</v>
      </c>
      <c r="C21" s="62"/>
      <c r="D21" s="62"/>
      <c r="E21" s="62"/>
      <c r="F21" s="63"/>
      <c r="G21" s="55"/>
      <c r="H21" s="56"/>
      <c r="I21" s="27" t="str">
        <f>IF(AND(I9="",I10="",I12="",I14="",I16="",I17="",I18="",I19="",I20=""),"",SUM(I9:I20))</f>
        <v/>
      </c>
      <c r="J21" s="55"/>
      <c r="K21" s="56"/>
      <c r="L21" s="31" t="str">
        <f>IF(AND(L9="",L10="",L12="",L14="",L16="",L17="",L18="",L19="",L20=""),"",SUM(L9:L20))</f>
        <v/>
      </c>
      <c r="M21" s="55"/>
      <c r="N21" s="56"/>
      <c r="O21" s="31" t="str">
        <f>IF(AND(O9="",O10="",O12="",O14="",O16="",O17="",O18="",O19="",O20=""),"",SUM(O9:O20))</f>
        <v/>
      </c>
      <c r="P21" s="55"/>
      <c r="Q21" s="56"/>
      <c r="R21" s="31" t="str">
        <f>IF(AND(R9="",R10="",R12="",R14="",R16="",R17="",R18="",R19="",R20=""),"",SUM(R9:R20))</f>
        <v/>
      </c>
    </row>
    <row r="22" spans="2:21" ht="21.75" customHeight="1" x14ac:dyDescent="0.15">
      <c r="B22" s="8"/>
      <c r="C22" s="8"/>
      <c r="D22" s="8"/>
      <c r="E22" s="8"/>
      <c r="F22" s="8"/>
      <c r="H22" s="24" t="s">
        <v>60</v>
      </c>
      <c r="I22" s="9" t="str">
        <f>IF(G21="した",IF(I21="","",ROUND((I21/7*6),2)),"")</f>
        <v/>
      </c>
      <c r="K22" s="24" t="s">
        <v>60</v>
      </c>
      <c r="L22" s="9" t="str">
        <f>IF(J21="した",IF(L21="","",ROUND((L21/7*6),2)),"")</f>
        <v/>
      </c>
      <c r="N22" s="24" t="s">
        <v>60</v>
      </c>
      <c r="O22" s="9" t="str">
        <f>IF(M21="した",IF(O21="","",ROUND((O21/7*6),2)),"")</f>
        <v/>
      </c>
      <c r="Q22" s="24" t="s">
        <v>60</v>
      </c>
      <c r="R22" s="9" t="str">
        <f>IF(P21="した",IF(R21="","",ROUND((R21/7*6),2)),"")</f>
        <v/>
      </c>
    </row>
    <row r="23" spans="2:21" ht="7.5" customHeight="1" x14ac:dyDescent="0.15"/>
    <row r="24" spans="2:21" ht="15.75" customHeight="1" x14ac:dyDescent="0.15">
      <c r="B24" s="2"/>
      <c r="C24" s="3"/>
      <c r="D24" s="38" t="s">
        <v>24</v>
      </c>
      <c r="E24" s="39"/>
      <c r="F24" s="40"/>
      <c r="G24" s="52" t="s">
        <v>22</v>
      </c>
      <c r="H24" s="52"/>
      <c r="I24" s="52"/>
      <c r="J24" s="53" t="s">
        <v>61</v>
      </c>
      <c r="K24" s="53"/>
      <c r="L24" s="53"/>
      <c r="M24" s="53" t="s">
        <v>62</v>
      </c>
      <c r="N24" s="53"/>
      <c r="O24" s="53"/>
      <c r="P24" s="53" t="s">
        <v>63</v>
      </c>
      <c r="Q24" s="53"/>
      <c r="R24" s="53"/>
    </row>
    <row r="25" spans="2:21" ht="15.75" customHeight="1" x14ac:dyDescent="0.15">
      <c r="B25" s="5"/>
      <c r="C25" s="6"/>
      <c r="D25" s="38" t="s">
        <v>70</v>
      </c>
      <c r="E25" s="39"/>
      <c r="F25" s="40"/>
      <c r="G25" s="17" t="s">
        <v>4</v>
      </c>
      <c r="H25" s="23" t="s">
        <v>5</v>
      </c>
      <c r="I25" s="7" t="s">
        <v>6</v>
      </c>
      <c r="J25" s="17" t="s">
        <v>4</v>
      </c>
      <c r="K25" s="23" t="s">
        <v>5</v>
      </c>
      <c r="L25" s="7" t="s">
        <v>6</v>
      </c>
      <c r="M25" s="17" t="s">
        <v>4</v>
      </c>
      <c r="N25" s="23" t="s">
        <v>5</v>
      </c>
      <c r="O25" s="7" t="s">
        <v>6</v>
      </c>
      <c r="P25" s="17" t="s">
        <v>4</v>
      </c>
      <c r="Q25" s="23" t="s">
        <v>5</v>
      </c>
      <c r="R25" s="23" t="s">
        <v>6</v>
      </c>
    </row>
    <row r="26" spans="2:21" ht="17.25" customHeight="1" x14ac:dyDescent="0.15">
      <c r="B26" s="32" t="s">
        <v>21</v>
      </c>
      <c r="C26" s="33"/>
      <c r="D26" s="38" t="s">
        <v>42</v>
      </c>
      <c r="E26" s="39"/>
      <c r="F26" s="40"/>
      <c r="G26" s="18"/>
      <c r="H26" s="26" t="s">
        <v>50</v>
      </c>
      <c r="I26" s="30" t="str">
        <f>IF(G26="","",G26*0.25)</f>
        <v/>
      </c>
      <c r="J26" s="18"/>
      <c r="K26" s="26" t="s">
        <v>50</v>
      </c>
      <c r="L26" s="30" t="str">
        <f>IF(J26="","",J26*0.25)</f>
        <v/>
      </c>
      <c r="M26" s="18"/>
      <c r="N26" s="26" t="s">
        <v>50</v>
      </c>
      <c r="O26" s="30" t="str">
        <f>IF(M26="","",M26*0.25)</f>
        <v/>
      </c>
      <c r="P26" s="18"/>
      <c r="Q26" s="26" t="s">
        <v>50</v>
      </c>
      <c r="R26" s="30" t="str">
        <f>IF(P26="","",P26*0.25)</f>
        <v/>
      </c>
    </row>
    <row r="27" spans="2:21" ht="17.25" customHeight="1" x14ac:dyDescent="0.15">
      <c r="B27" s="34"/>
      <c r="C27" s="35"/>
      <c r="D27" s="38" t="s">
        <v>41</v>
      </c>
      <c r="E27" s="39"/>
      <c r="F27" s="40"/>
      <c r="G27" s="41"/>
      <c r="H27" s="43" t="s">
        <v>51</v>
      </c>
      <c r="I27" s="43" t="str">
        <f>IF(G27="","",G27*0.5)</f>
        <v/>
      </c>
      <c r="J27" s="41"/>
      <c r="K27" s="43" t="s">
        <v>51</v>
      </c>
      <c r="L27" s="43" t="str">
        <f>IF(J27="","",J27*0.5)</f>
        <v/>
      </c>
      <c r="M27" s="41"/>
      <c r="N27" s="43" t="s">
        <v>51</v>
      </c>
      <c r="O27" s="43" t="str">
        <f>IF(M27="","",M27*0.5)</f>
        <v/>
      </c>
      <c r="P27" s="41"/>
      <c r="Q27" s="43" t="s">
        <v>51</v>
      </c>
      <c r="R27" s="43" t="str">
        <f>IF(P27="","",P27*0.5)</f>
        <v/>
      </c>
    </row>
    <row r="28" spans="2:21" ht="17.25" customHeight="1" x14ac:dyDescent="0.15">
      <c r="B28" s="34"/>
      <c r="C28" s="35"/>
      <c r="D28" s="38" t="s">
        <v>43</v>
      </c>
      <c r="E28" s="39"/>
      <c r="F28" s="40"/>
      <c r="G28" s="42"/>
      <c r="H28" s="44"/>
      <c r="I28" s="54"/>
      <c r="J28" s="42"/>
      <c r="K28" s="44"/>
      <c r="L28" s="54"/>
      <c r="M28" s="42"/>
      <c r="N28" s="44"/>
      <c r="O28" s="54"/>
      <c r="P28" s="42"/>
      <c r="Q28" s="44"/>
      <c r="R28" s="54"/>
    </row>
    <row r="29" spans="2:21" ht="17.25" customHeight="1" x14ac:dyDescent="0.15">
      <c r="B29" s="34"/>
      <c r="C29" s="35"/>
      <c r="D29" s="38" t="s">
        <v>52</v>
      </c>
      <c r="E29" s="39"/>
      <c r="F29" s="40"/>
      <c r="G29" s="41"/>
      <c r="H29" s="43" t="s">
        <v>53</v>
      </c>
      <c r="I29" s="43" t="str">
        <f>IF(G29="","",G29*0.75)</f>
        <v/>
      </c>
      <c r="J29" s="41"/>
      <c r="K29" s="43" t="s">
        <v>53</v>
      </c>
      <c r="L29" s="43" t="str">
        <f>IF(J29="","",J29*0.75)</f>
        <v/>
      </c>
      <c r="M29" s="41"/>
      <c r="N29" s="43" t="s">
        <v>53</v>
      </c>
      <c r="O29" s="43" t="str">
        <f>IF(M29="","",M29*0.75)</f>
        <v/>
      </c>
      <c r="P29" s="41"/>
      <c r="Q29" s="43" t="s">
        <v>53</v>
      </c>
      <c r="R29" s="43" t="str">
        <f>IF(P29="","",P29*0.75)</f>
        <v/>
      </c>
    </row>
    <row r="30" spans="2:21" ht="17.25" customHeight="1" x14ac:dyDescent="0.15">
      <c r="B30" s="34"/>
      <c r="C30" s="35"/>
      <c r="D30" s="38" t="s">
        <v>54</v>
      </c>
      <c r="E30" s="39"/>
      <c r="F30" s="40"/>
      <c r="G30" s="42"/>
      <c r="H30" s="44"/>
      <c r="I30" s="44"/>
      <c r="J30" s="42"/>
      <c r="K30" s="44"/>
      <c r="L30" s="44"/>
      <c r="M30" s="42"/>
      <c r="N30" s="44"/>
      <c r="O30" s="44"/>
      <c r="P30" s="42"/>
      <c r="Q30" s="44"/>
      <c r="R30" s="44"/>
    </row>
    <row r="31" spans="2:21" ht="17.25" customHeight="1" x14ac:dyDescent="0.15">
      <c r="B31" s="34"/>
      <c r="C31" s="35"/>
      <c r="D31" s="38" t="s">
        <v>55</v>
      </c>
      <c r="E31" s="39"/>
      <c r="F31" s="40"/>
      <c r="G31" s="41"/>
      <c r="H31" s="43" t="s">
        <v>56</v>
      </c>
      <c r="I31" s="43" t="str">
        <f>IF(G31="","",G31*1)</f>
        <v/>
      </c>
      <c r="J31" s="41"/>
      <c r="K31" s="43" t="s">
        <v>56</v>
      </c>
      <c r="L31" s="43" t="str">
        <f>IF(J31="","",J31*1)</f>
        <v/>
      </c>
      <c r="M31" s="41"/>
      <c r="N31" s="43" t="s">
        <v>56</v>
      </c>
      <c r="O31" s="43" t="str">
        <f>IF(M31="","",M31*1)</f>
        <v/>
      </c>
      <c r="P31" s="41"/>
      <c r="Q31" s="43" t="s">
        <v>56</v>
      </c>
      <c r="R31" s="43" t="str">
        <f>IF(P31="","",P31*1)</f>
        <v/>
      </c>
    </row>
    <row r="32" spans="2:21" ht="17.25" customHeight="1" x14ac:dyDescent="0.15">
      <c r="B32" s="36"/>
      <c r="C32" s="37"/>
      <c r="D32" s="38" t="s">
        <v>57</v>
      </c>
      <c r="E32" s="39"/>
      <c r="F32" s="40"/>
      <c r="G32" s="42"/>
      <c r="H32" s="44"/>
      <c r="I32" s="44"/>
      <c r="J32" s="42"/>
      <c r="K32" s="44"/>
      <c r="L32" s="44"/>
      <c r="M32" s="42"/>
      <c r="N32" s="44"/>
      <c r="O32" s="44"/>
      <c r="P32" s="42"/>
      <c r="Q32" s="44"/>
      <c r="R32" s="44"/>
    </row>
    <row r="33" spans="2:21" ht="17.25" customHeight="1" x14ac:dyDescent="0.15">
      <c r="B33" s="57" t="s">
        <v>30</v>
      </c>
      <c r="C33" s="53" t="s">
        <v>58</v>
      </c>
      <c r="D33" s="38" t="s">
        <v>71</v>
      </c>
      <c r="E33" s="39"/>
      <c r="F33" s="40"/>
      <c r="G33" s="18"/>
      <c r="H33" s="26" t="s">
        <v>50</v>
      </c>
      <c r="I33" s="30" t="str">
        <f>IF(G33="","",G33*0.25)</f>
        <v/>
      </c>
      <c r="J33" s="18"/>
      <c r="K33" s="26" t="s">
        <v>50</v>
      </c>
      <c r="L33" s="30" t="str">
        <f>IF(J33="","",J33*0.25)</f>
        <v/>
      </c>
      <c r="M33" s="18"/>
      <c r="N33" s="26" t="s">
        <v>50</v>
      </c>
      <c r="O33" s="30" t="str">
        <f>IF(M33="","",M33*0.25)</f>
        <v/>
      </c>
      <c r="P33" s="18"/>
      <c r="Q33" s="26" t="s">
        <v>50</v>
      </c>
      <c r="R33" s="30" t="str">
        <f>IF(P33="","",P33*0.25)</f>
        <v/>
      </c>
    </row>
    <row r="34" spans="2:21" ht="17.25" customHeight="1" x14ac:dyDescent="0.15">
      <c r="B34" s="57"/>
      <c r="C34" s="53"/>
      <c r="D34" s="38" t="s">
        <v>72</v>
      </c>
      <c r="E34" s="39"/>
      <c r="F34" s="40"/>
      <c r="G34" s="18"/>
      <c r="H34" s="26" t="s">
        <v>51</v>
      </c>
      <c r="I34" s="30" t="str">
        <f>IF(G34="","",G34*0.5)</f>
        <v/>
      </c>
      <c r="J34" s="18"/>
      <c r="K34" s="26" t="s">
        <v>51</v>
      </c>
      <c r="L34" s="30" t="str">
        <f>IF(J34="","",J34*0.5)</f>
        <v/>
      </c>
      <c r="M34" s="18"/>
      <c r="N34" s="26" t="s">
        <v>51</v>
      </c>
      <c r="O34" s="30" t="str">
        <f>IF(M34="","",M34*0.5)</f>
        <v/>
      </c>
      <c r="P34" s="18"/>
      <c r="Q34" s="26" t="s">
        <v>51</v>
      </c>
      <c r="R34" s="30" t="str">
        <f>IF(P34="","",P34*0.5)</f>
        <v/>
      </c>
    </row>
    <row r="35" spans="2:21" ht="17.25" customHeight="1" x14ac:dyDescent="0.15">
      <c r="B35" s="57"/>
      <c r="C35" s="53"/>
      <c r="D35" s="38" t="s">
        <v>73</v>
      </c>
      <c r="E35" s="39"/>
      <c r="F35" s="40"/>
      <c r="G35" s="18"/>
      <c r="H35" s="26" t="s">
        <v>53</v>
      </c>
      <c r="I35" s="30" t="str">
        <f>IF(G35="","",G35*0.75)</f>
        <v/>
      </c>
      <c r="J35" s="18"/>
      <c r="K35" s="26" t="s">
        <v>53</v>
      </c>
      <c r="L35" s="30" t="str">
        <f>IF(J35="","",J35*0.75)</f>
        <v/>
      </c>
      <c r="M35" s="18"/>
      <c r="N35" s="26" t="s">
        <v>53</v>
      </c>
      <c r="O35" s="30" t="str">
        <f>IF(M35="","",M35*0.75)</f>
        <v/>
      </c>
      <c r="P35" s="18"/>
      <c r="Q35" s="26" t="s">
        <v>53</v>
      </c>
      <c r="R35" s="30" t="str">
        <f>IF(P35="","",P35*0.75)</f>
        <v/>
      </c>
    </row>
    <row r="36" spans="2:21" ht="17.25" customHeight="1" x14ac:dyDescent="0.15">
      <c r="B36" s="57"/>
      <c r="C36" s="53"/>
      <c r="D36" s="38" t="s">
        <v>74</v>
      </c>
      <c r="E36" s="39"/>
      <c r="F36" s="40"/>
      <c r="G36" s="18"/>
      <c r="H36" s="26" t="s">
        <v>56</v>
      </c>
      <c r="I36" s="30" t="str">
        <f>IF(G36="","",G36*1)</f>
        <v/>
      </c>
      <c r="J36" s="18"/>
      <c r="K36" s="26" t="s">
        <v>56</v>
      </c>
      <c r="L36" s="30" t="str">
        <f>IF(J36="","",J36*1)</f>
        <v/>
      </c>
      <c r="M36" s="18"/>
      <c r="N36" s="26" t="s">
        <v>56</v>
      </c>
      <c r="O36" s="30" t="str">
        <f>IF(M36="","",M36*1)</f>
        <v/>
      </c>
      <c r="P36" s="18"/>
      <c r="Q36" s="26" t="s">
        <v>56</v>
      </c>
      <c r="R36" s="30" t="str">
        <f>IF(P36="","",P36*1)</f>
        <v/>
      </c>
      <c r="U36" s="1"/>
    </row>
    <row r="37" spans="2:21" ht="21.75" customHeight="1" thickBot="1" x14ac:dyDescent="0.2">
      <c r="B37" s="58"/>
      <c r="C37" s="23" t="s">
        <v>59</v>
      </c>
      <c r="D37" s="59" t="s">
        <v>9</v>
      </c>
      <c r="E37" s="60"/>
      <c r="F37" s="61"/>
      <c r="G37" s="18"/>
      <c r="H37" s="19"/>
      <c r="I37" s="7" t="str">
        <f>IF(G37="","",G37)</f>
        <v/>
      </c>
      <c r="J37" s="28"/>
      <c r="K37" s="19"/>
      <c r="L37" s="7" t="str">
        <f>IF(J37="","",J37)</f>
        <v/>
      </c>
      <c r="M37" s="28"/>
      <c r="N37" s="25"/>
      <c r="O37" s="7" t="str">
        <f>IF(M37="","",M37)</f>
        <v/>
      </c>
      <c r="P37" s="28"/>
      <c r="Q37" s="25"/>
      <c r="R37" s="7" t="str">
        <f>IF(P37="","",P37)</f>
        <v/>
      </c>
    </row>
    <row r="38" spans="2:21" ht="21.75" customHeight="1" thickBot="1" x14ac:dyDescent="0.2">
      <c r="B38" s="62" t="s">
        <v>20</v>
      </c>
      <c r="C38" s="62"/>
      <c r="D38" s="62"/>
      <c r="E38" s="62"/>
      <c r="F38" s="63"/>
      <c r="G38" s="55"/>
      <c r="H38" s="56"/>
      <c r="I38" s="31" t="str">
        <f>IF(AND(I26="",I27="",I29="",I31="",I33="",I34="",I35="",I36="",I37=""),"",SUM(I26:I37))</f>
        <v/>
      </c>
      <c r="J38" s="55"/>
      <c r="K38" s="56"/>
      <c r="L38" s="31" t="str">
        <f>IF(AND(L26="",L27="",L29="",L31="",L33="",L34="",L35="",L36="",L37=""),"",SUM(L26:L37))</f>
        <v/>
      </c>
      <c r="M38" s="55"/>
      <c r="N38" s="56"/>
      <c r="O38" s="31" t="str">
        <f>IF(AND(O26="",O27="",O29="",O31="",O33="",O34="",O35="",O36="",O37=""),"",SUM(O26:O37))</f>
        <v/>
      </c>
      <c r="P38" s="55"/>
      <c r="Q38" s="56"/>
      <c r="R38" s="31" t="str">
        <f>IF(AND(R26="",R27="",R29="",R31="",R33="",R34="",R35="",R36="",R37=""),"",SUM(R26:R37))</f>
        <v/>
      </c>
    </row>
    <row r="39" spans="2:21" ht="21.75" customHeight="1" x14ac:dyDescent="0.15">
      <c r="B39" s="8"/>
      <c r="C39" s="8"/>
      <c r="D39" s="8"/>
      <c r="E39" s="8"/>
      <c r="F39" s="8"/>
      <c r="H39" s="24" t="s">
        <v>60</v>
      </c>
      <c r="I39" s="9" t="str">
        <f>IF(G38="した",IF(I38="","",ROUND((I38/7*6),2)),"")</f>
        <v/>
      </c>
      <c r="K39" s="24" t="s">
        <v>60</v>
      </c>
      <c r="L39" s="9" t="str">
        <f>IF(J38="した",IF(L38="","",ROUND((L38/7*6),2)),"")</f>
        <v/>
      </c>
      <c r="N39" s="24" t="s">
        <v>60</v>
      </c>
      <c r="O39" s="9" t="str">
        <f>IF(M38="した",IF(O38="","",ROUND((O38/7*6),2)),"")</f>
        <v/>
      </c>
      <c r="Q39" s="24" t="s">
        <v>60</v>
      </c>
      <c r="R39" s="9" t="str">
        <f>IF(P38="した",IF(R38="","",ROUND((R38/7*6),2)),"")</f>
        <v/>
      </c>
    </row>
    <row r="40" spans="2:21" ht="7.5" customHeight="1" x14ac:dyDescent="0.15"/>
    <row r="41" spans="2:21" ht="15.75" customHeight="1" x14ac:dyDescent="0.15">
      <c r="B41" s="2"/>
      <c r="C41" s="3"/>
      <c r="D41" s="38" t="s">
        <v>24</v>
      </c>
      <c r="E41" s="39"/>
      <c r="F41" s="40"/>
      <c r="G41" s="52" t="s">
        <v>23</v>
      </c>
      <c r="H41" s="52"/>
      <c r="I41" s="52"/>
      <c r="J41" s="53" t="s">
        <v>64</v>
      </c>
      <c r="K41" s="53"/>
      <c r="L41" s="53"/>
      <c r="M41" s="53" t="s">
        <v>65</v>
      </c>
      <c r="N41" s="53"/>
      <c r="O41" s="53"/>
      <c r="P41" s="53" t="s">
        <v>66</v>
      </c>
      <c r="Q41" s="53"/>
      <c r="R41" s="53"/>
    </row>
    <row r="42" spans="2:21" ht="15.75" customHeight="1" x14ac:dyDescent="0.15">
      <c r="B42" s="5"/>
      <c r="C42" s="6"/>
      <c r="D42" s="38" t="s">
        <v>70</v>
      </c>
      <c r="E42" s="39"/>
      <c r="F42" s="40"/>
      <c r="G42" s="17" t="s">
        <v>4</v>
      </c>
      <c r="H42" s="23" t="s">
        <v>5</v>
      </c>
      <c r="I42" s="7" t="s">
        <v>6</v>
      </c>
      <c r="J42" s="17" t="s">
        <v>4</v>
      </c>
      <c r="K42" s="23" t="s">
        <v>5</v>
      </c>
      <c r="L42" s="7" t="s">
        <v>6</v>
      </c>
      <c r="M42" s="17" t="s">
        <v>4</v>
      </c>
      <c r="N42" s="23" t="s">
        <v>5</v>
      </c>
      <c r="O42" s="7" t="s">
        <v>6</v>
      </c>
      <c r="P42" s="23" t="s">
        <v>4</v>
      </c>
      <c r="Q42" s="23" t="s">
        <v>5</v>
      </c>
      <c r="R42" s="23" t="s">
        <v>6</v>
      </c>
    </row>
    <row r="43" spans="2:21" ht="17.25" customHeight="1" x14ac:dyDescent="0.15">
      <c r="B43" s="32" t="s">
        <v>21</v>
      </c>
      <c r="C43" s="33"/>
      <c r="D43" s="38" t="s">
        <v>42</v>
      </c>
      <c r="E43" s="39"/>
      <c r="F43" s="40"/>
      <c r="G43" s="18"/>
      <c r="H43" s="26" t="s">
        <v>50</v>
      </c>
      <c r="I43" s="30" t="str">
        <f>IF(G43="","",G43*0.25)</f>
        <v/>
      </c>
      <c r="J43" s="18"/>
      <c r="K43" s="26" t="s">
        <v>50</v>
      </c>
      <c r="L43" s="30" t="str">
        <f>IF(J43="","",J43*0.25)</f>
        <v/>
      </c>
      <c r="M43" s="18"/>
      <c r="N43" s="26" t="s">
        <v>50</v>
      </c>
      <c r="O43" s="30" t="str">
        <f>IF(M43="","",M43*0.25)</f>
        <v/>
      </c>
      <c r="P43" s="19"/>
      <c r="Q43" s="26" t="s">
        <v>50</v>
      </c>
      <c r="R43" s="19"/>
    </row>
    <row r="44" spans="2:21" ht="17.25" customHeight="1" x14ac:dyDescent="0.15">
      <c r="B44" s="34"/>
      <c r="C44" s="35"/>
      <c r="D44" s="38" t="s">
        <v>41</v>
      </c>
      <c r="E44" s="39"/>
      <c r="F44" s="40"/>
      <c r="G44" s="41"/>
      <c r="H44" s="43" t="s">
        <v>51</v>
      </c>
      <c r="I44" s="43" t="str">
        <f>IF(G44="","",G44*0.5)</f>
        <v/>
      </c>
      <c r="J44" s="41"/>
      <c r="K44" s="43" t="s">
        <v>51</v>
      </c>
      <c r="L44" s="43" t="str">
        <f>IF(J44="","",J44*0.5)</f>
        <v/>
      </c>
      <c r="M44" s="41"/>
      <c r="N44" s="43" t="s">
        <v>51</v>
      </c>
      <c r="O44" s="43" t="str">
        <f>IF(M44="","",M44*0.5)</f>
        <v/>
      </c>
      <c r="P44" s="64"/>
      <c r="Q44" s="43" t="s">
        <v>51</v>
      </c>
      <c r="R44" s="64"/>
    </row>
    <row r="45" spans="2:21" ht="17.25" customHeight="1" x14ac:dyDescent="0.15">
      <c r="B45" s="34"/>
      <c r="C45" s="35"/>
      <c r="D45" s="38" t="s">
        <v>43</v>
      </c>
      <c r="E45" s="39"/>
      <c r="F45" s="40"/>
      <c r="G45" s="42"/>
      <c r="H45" s="44"/>
      <c r="I45" s="54"/>
      <c r="J45" s="42"/>
      <c r="K45" s="44"/>
      <c r="L45" s="54"/>
      <c r="M45" s="42"/>
      <c r="N45" s="44"/>
      <c r="O45" s="54"/>
      <c r="P45" s="65"/>
      <c r="Q45" s="44"/>
      <c r="R45" s="66"/>
    </row>
    <row r="46" spans="2:21" ht="17.25" customHeight="1" x14ac:dyDescent="0.15">
      <c r="B46" s="34"/>
      <c r="C46" s="35"/>
      <c r="D46" s="38" t="s">
        <v>52</v>
      </c>
      <c r="E46" s="39"/>
      <c r="F46" s="40"/>
      <c r="G46" s="41"/>
      <c r="H46" s="43" t="s">
        <v>53</v>
      </c>
      <c r="I46" s="43" t="str">
        <f>IF(G46="","",G46*0.75)</f>
        <v/>
      </c>
      <c r="J46" s="41"/>
      <c r="K46" s="43" t="s">
        <v>53</v>
      </c>
      <c r="L46" s="43" t="str">
        <f>IF(J46="","",J46*0.75)</f>
        <v/>
      </c>
      <c r="M46" s="41"/>
      <c r="N46" s="43" t="s">
        <v>53</v>
      </c>
      <c r="O46" s="43" t="str">
        <f>IF(M46="","",M46*0.75)</f>
        <v/>
      </c>
      <c r="P46" s="64"/>
      <c r="Q46" s="43" t="s">
        <v>53</v>
      </c>
      <c r="R46" s="64"/>
    </row>
    <row r="47" spans="2:21" ht="17.25" customHeight="1" x14ac:dyDescent="0.15">
      <c r="B47" s="34"/>
      <c r="C47" s="35"/>
      <c r="D47" s="38" t="s">
        <v>54</v>
      </c>
      <c r="E47" s="39"/>
      <c r="F47" s="40"/>
      <c r="G47" s="42"/>
      <c r="H47" s="44"/>
      <c r="I47" s="44"/>
      <c r="J47" s="42"/>
      <c r="K47" s="44"/>
      <c r="L47" s="44"/>
      <c r="M47" s="42"/>
      <c r="N47" s="44"/>
      <c r="O47" s="44"/>
      <c r="P47" s="65"/>
      <c r="Q47" s="44"/>
      <c r="R47" s="65"/>
    </row>
    <row r="48" spans="2:21" ht="17.25" customHeight="1" x14ac:dyDescent="0.15">
      <c r="B48" s="34"/>
      <c r="C48" s="35"/>
      <c r="D48" s="38" t="s">
        <v>55</v>
      </c>
      <c r="E48" s="39"/>
      <c r="F48" s="40"/>
      <c r="G48" s="41"/>
      <c r="H48" s="43" t="s">
        <v>56</v>
      </c>
      <c r="I48" s="43" t="str">
        <f>IF(G48="","",G48*1)</f>
        <v/>
      </c>
      <c r="J48" s="41"/>
      <c r="K48" s="43" t="s">
        <v>56</v>
      </c>
      <c r="L48" s="43" t="str">
        <f>IF(J48="","",J48*1)</f>
        <v/>
      </c>
      <c r="M48" s="41"/>
      <c r="N48" s="43" t="s">
        <v>56</v>
      </c>
      <c r="O48" s="43" t="str">
        <f>IF(M48="","",M48*1)</f>
        <v/>
      </c>
      <c r="P48" s="64"/>
      <c r="Q48" s="43" t="s">
        <v>56</v>
      </c>
      <c r="R48" s="64"/>
    </row>
    <row r="49" spans="2:21" ht="17.25" customHeight="1" x14ac:dyDescent="0.15">
      <c r="B49" s="36"/>
      <c r="C49" s="37"/>
      <c r="D49" s="38" t="s">
        <v>57</v>
      </c>
      <c r="E49" s="39"/>
      <c r="F49" s="40"/>
      <c r="G49" s="42"/>
      <c r="H49" s="44"/>
      <c r="I49" s="44"/>
      <c r="J49" s="42"/>
      <c r="K49" s="44"/>
      <c r="L49" s="44"/>
      <c r="M49" s="42"/>
      <c r="N49" s="44"/>
      <c r="O49" s="44"/>
      <c r="P49" s="65"/>
      <c r="Q49" s="44"/>
      <c r="R49" s="65"/>
    </row>
    <row r="50" spans="2:21" ht="17.25" customHeight="1" x14ac:dyDescent="0.15">
      <c r="B50" s="57" t="s">
        <v>30</v>
      </c>
      <c r="C50" s="53" t="s">
        <v>58</v>
      </c>
      <c r="D50" s="38" t="s">
        <v>71</v>
      </c>
      <c r="E50" s="39"/>
      <c r="F50" s="40"/>
      <c r="G50" s="18"/>
      <c r="H50" s="26" t="s">
        <v>50</v>
      </c>
      <c r="I50" s="30" t="str">
        <f>IF(G50="","",G50*0.25)</f>
        <v/>
      </c>
      <c r="J50" s="18"/>
      <c r="K50" s="26" t="s">
        <v>50</v>
      </c>
      <c r="L50" s="30" t="str">
        <f>IF(J50="","",J50*0.25)</f>
        <v/>
      </c>
      <c r="M50" s="18"/>
      <c r="N50" s="26" t="s">
        <v>50</v>
      </c>
      <c r="O50" s="30" t="str">
        <f>IF(M50="","",M50*0.25)</f>
        <v/>
      </c>
      <c r="P50" s="19"/>
      <c r="Q50" s="26" t="s">
        <v>50</v>
      </c>
      <c r="R50" s="19"/>
    </row>
    <row r="51" spans="2:21" ht="17.25" customHeight="1" x14ac:dyDescent="0.15">
      <c r="B51" s="57"/>
      <c r="C51" s="53"/>
      <c r="D51" s="38" t="s">
        <v>72</v>
      </c>
      <c r="E51" s="39"/>
      <c r="F51" s="40"/>
      <c r="G51" s="18"/>
      <c r="H51" s="26" t="s">
        <v>51</v>
      </c>
      <c r="I51" s="30" t="str">
        <f>IF(G51="","",G51*0.5)</f>
        <v/>
      </c>
      <c r="J51" s="18"/>
      <c r="K51" s="26" t="s">
        <v>51</v>
      </c>
      <c r="L51" s="30" t="str">
        <f>IF(J51="","",J51*0.5)</f>
        <v/>
      </c>
      <c r="M51" s="18"/>
      <c r="N51" s="26" t="s">
        <v>51</v>
      </c>
      <c r="O51" s="30" t="str">
        <f>IF(M51="","",M51*0.5)</f>
        <v/>
      </c>
      <c r="P51" s="19"/>
      <c r="Q51" s="26" t="s">
        <v>51</v>
      </c>
      <c r="R51" s="19"/>
    </row>
    <row r="52" spans="2:21" ht="17.25" customHeight="1" x14ac:dyDescent="0.15">
      <c r="B52" s="57"/>
      <c r="C52" s="53"/>
      <c r="D52" s="38" t="s">
        <v>73</v>
      </c>
      <c r="E52" s="39"/>
      <c r="F52" s="40"/>
      <c r="G52" s="18"/>
      <c r="H52" s="26" t="s">
        <v>53</v>
      </c>
      <c r="I52" s="30" t="str">
        <f>IF(G52="","",G52*0.75)</f>
        <v/>
      </c>
      <c r="J52" s="18"/>
      <c r="K52" s="26" t="s">
        <v>53</v>
      </c>
      <c r="L52" s="30" t="str">
        <f>IF(J52="","",J52*0.75)</f>
        <v/>
      </c>
      <c r="M52" s="18"/>
      <c r="N52" s="26" t="s">
        <v>53</v>
      </c>
      <c r="O52" s="30" t="str">
        <f>IF(M52="","",M52*0.75)</f>
        <v/>
      </c>
      <c r="P52" s="19"/>
      <c r="Q52" s="26" t="s">
        <v>53</v>
      </c>
      <c r="R52" s="19"/>
    </row>
    <row r="53" spans="2:21" ht="17.25" customHeight="1" x14ac:dyDescent="0.15">
      <c r="B53" s="57"/>
      <c r="C53" s="53"/>
      <c r="D53" s="38" t="s">
        <v>74</v>
      </c>
      <c r="E53" s="39"/>
      <c r="F53" s="40"/>
      <c r="G53" s="18"/>
      <c r="H53" s="26" t="s">
        <v>56</v>
      </c>
      <c r="I53" s="30" t="str">
        <f>IF(G53="","",G53*1)</f>
        <v/>
      </c>
      <c r="J53" s="18"/>
      <c r="K53" s="26" t="s">
        <v>56</v>
      </c>
      <c r="L53" s="30" t="str">
        <f>IF(J53="","",J53*1)</f>
        <v/>
      </c>
      <c r="M53" s="18"/>
      <c r="N53" s="26" t="s">
        <v>56</v>
      </c>
      <c r="O53" s="30" t="str">
        <f>IF(M53="","",M53*1)</f>
        <v/>
      </c>
      <c r="P53" s="19"/>
      <c r="Q53" s="26" t="s">
        <v>56</v>
      </c>
      <c r="R53" s="19"/>
      <c r="U53" s="1"/>
    </row>
    <row r="54" spans="2:21" ht="21.75" customHeight="1" thickBot="1" x14ac:dyDescent="0.2">
      <c r="B54" s="58"/>
      <c r="C54" s="23" t="s">
        <v>59</v>
      </c>
      <c r="D54" s="59" t="s">
        <v>9</v>
      </c>
      <c r="E54" s="60"/>
      <c r="F54" s="61"/>
      <c r="G54" s="18"/>
      <c r="H54" s="19"/>
      <c r="I54" s="7" t="str">
        <f>IF(G54="","",G54)</f>
        <v/>
      </c>
      <c r="J54" s="28"/>
      <c r="K54" s="19"/>
      <c r="L54" s="7" t="str">
        <f>IF(J54="","",J54)</f>
        <v/>
      </c>
      <c r="M54" s="28"/>
      <c r="N54" s="25"/>
      <c r="O54" s="7" t="str">
        <f>IF(M54="","",M54)</f>
        <v/>
      </c>
      <c r="P54" s="25"/>
      <c r="Q54" s="25"/>
      <c r="R54" s="20"/>
    </row>
    <row r="55" spans="2:21" ht="21.75" customHeight="1" thickBot="1" x14ac:dyDescent="0.2">
      <c r="B55" s="62" t="s">
        <v>20</v>
      </c>
      <c r="C55" s="62"/>
      <c r="D55" s="62"/>
      <c r="E55" s="62"/>
      <c r="F55" s="62"/>
      <c r="G55" s="75"/>
      <c r="H55" s="56"/>
      <c r="I55" s="31" t="str">
        <f>IF(AND(I43="",I44="",I46="",I48="",I50="",I51="",I52="",I53="",I54=""),"",SUM(I43:I54))</f>
        <v/>
      </c>
      <c r="J55" s="55"/>
      <c r="K55" s="56"/>
      <c r="L55" s="31" t="str">
        <f>IF(AND(L43="",L44="",L46="",L48="",L50="",L51="",L52="",L53="",L54=""),"",SUM(L43:L54))</f>
        <v/>
      </c>
      <c r="M55" s="55"/>
      <c r="N55" s="56"/>
      <c r="O55" s="31" t="str">
        <f>IF(AND(O43="",O44="",O46="",O48="",O50="",O51="",O52="",O53="",O54=""),"",SUM(O43:O54))</f>
        <v/>
      </c>
      <c r="P55" s="76"/>
      <c r="Q55" s="77"/>
      <c r="R55" s="22" t="str">
        <f>IF(AND(R43="",R44="",R46="",R49="",R50="",R51="",R52="",R53="",R54=""),"",SUM(R43:R54))</f>
        <v/>
      </c>
    </row>
    <row r="56" spans="2:21" ht="21.75" customHeight="1" x14ac:dyDescent="0.15">
      <c r="B56" s="8"/>
      <c r="C56" s="8"/>
      <c r="D56" s="8"/>
      <c r="E56" s="8"/>
      <c r="F56" s="8"/>
      <c r="H56" s="24" t="s">
        <v>60</v>
      </c>
      <c r="I56" s="9" t="str">
        <f>IF(G55="した",IF(I55="","",ROUND((I55/7*6),2)),"")</f>
        <v/>
      </c>
      <c r="K56" s="24" t="s">
        <v>60</v>
      </c>
      <c r="L56" s="9" t="str">
        <f>IF(J55="した",IF(L55="","",ROUND((L55/7*6),2)),"")</f>
        <v/>
      </c>
      <c r="N56" s="24" t="s">
        <v>60</v>
      </c>
      <c r="O56" s="9" t="str">
        <f>IF(M55="した",IF(O55="","",ROUND((O55/7*6),2)),"")</f>
        <v/>
      </c>
      <c r="Q56" s="24" t="s">
        <v>60</v>
      </c>
      <c r="R56" s="21"/>
    </row>
    <row r="57" spans="2:21" ht="6.75" customHeight="1" thickBot="1" x14ac:dyDescent="0.2"/>
    <row r="58" spans="2:21" ht="21.75" customHeight="1" thickBot="1" x14ac:dyDescent="0.2">
      <c r="D58" s="26" t="s">
        <v>16</v>
      </c>
      <c r="E58" s="26" t="s">
        <v>0</v>
      </c>
      <c r="F58" s="26" t="s">
        <v>1</v>
      </c>
      <c r="G58" s="26" t="s">
        <v>8</v>
      </c>
      <c r="H58" s="26" t="s">
        <v>2</v>
      </c>
      <c r="I58" s="26" t="s">
        <v>3</v>
      </c>
      <c r="J58" s="26" t="s">
        <v>10</v>
      </c>
      <c r="K58" s="26" t="s">
        <v>11</v>
      </c>
      <c r="L58" s="26" t="s">
        <v>12</v>
      </c>
      <c r="M58" s="26" t="s">
        <v>13</v>
      </c>
      <c r="N58" s="27" t="s">
        <v>14</v>
      </c>
      <c r="O58" s="26" t="s">
        <v>15</v>
      </c>
      <c r="P58" s="27" t="s">
        <v>19</v>
      </c>
      <c r="Q58" s="27" t="s">
        <v>18</v>
      </c>
      <c r="R58" s="29" t="s">
        <v>17</v>
      </c>
    </row>
    <row r="59" spans="2:21" ht="31.5" customHeight="1" thickBot="1" x14ac:dyDescent="0.2">
      <c r="D59" s="26" t="str">
        <f>IF(AND(I21=0,I22=0),,IF(I22="",I21,I22))</f>
        <v/>
      </c>
      <c r="E59" s="26" t="str">
        <f>IF(AND(L21=0,L22=0),,IF(L22="",L21,L22))</f>
        <v/>
      </c>
      <c r="F59" s="26" t="str">
        <f>IF(AND(O21=0,O22=0),,IF(O22="",O21,O22))</f>
        <v/>
      </c>
      <c r="G59" s="26" t="str">
        <f>IF(AND(R21=0,R22=0),,IF(R22="",R21,R22))</f>
        <v/>
      </c>
      <c r="H59" s="26" t="str">
        <f>IF(AND(I38=0,I39=0),,IF(I39="",I38,I39))</f>
        <v/>
      </c>
      <c r="I59" s="26" t="str">
        <f>IF(AND(L38=0,L39=0),,IF(L39="",L38,L39))</f>
        <v/>
      </c>
      <c r="J59" s="26" t="str">
        <f>IF(AND(O38=0,O39=0),,IF(O39="",O38,O39))</f>
        <v/>
      </c>
      <c r="K59" s="26" t="str">
        <f>IF(AND(R38=0,R39=0),,IF(R39="",R38,R39))</f>
        <v/>
      </c>
      <c r="L59" s="26" t="str">
        <f>IF(AND(I55=0,I56=0),,IF(I56="",I55,I56))</f>
        <v/>
      </c>
      <c r="M59" s="26" t="str">
        <f>IF(AND(L55=0,L56=0),,IF(L56="",L55,L56))</f>
        <v/>
      </c>
      <c r="N59" s="26" t="str">
        <f>IF(AND(O55=0,O56=0),,IF(O56="",O55,O56))</f>
        <v/>
      </c>
      <c r="O59" s="19"/>
      <c r="P59" s="27" t="str">
        <f>IF(AND(D59="",E59="",F59="",G59="",H59="",I59="",J59="",K59="",L59="",M59="",N59=""),"",SUM(D59:N59))</f>
        <v/>
      </c>
      <c r="Q59" s="27" t="str">
        <f>IF(SUM(D59:N59)=0,"",COUNT(D59:N59))</f>
        <v/>
      </c>
      <c r="R59" s="29" t="str">
        <f>IF(AND($P$59="",$Q$59=""),"",SUM($P$59/$Q$59))</f>
        <v/>
      </c>
    </row>
    <row r="60" spans="2:21" ht="6" customHeight="1" x14ac:dyDescent="0.1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21" ht="6" customHeight="1" thickBot="1" x14ac:dyDescent="0.2"/>
    <row r="62" spans="2:21" ht="43.5" customHeight="1" thickBot="1" x14ac:dyDescent="0.2">
      <c r="B62" s="78" t="s">
        <v>67</v>
      </c>
      <c r="C62" s="79"/>
      <c r="D62" s="79"/>
      <c r="E62" s="79"/>
      <c r="F62" s="79"/>
      <c r="G62" s="79"/>
      <c r="H62" s="12"/>
      <c r="I62" s="13"/>
      <c r="J62" s="13"/>
      <c r="K62" s="13"/>
    </row>
    <row r="63" spans="2:21" ht="8.25" customHeight="1" thickBot="1" x14ac:dyDescent="0.2">
      <c r="B63" s="1"/>
    </row>
    <row r="64" spans="2:21" ht="21.75" customHeight="1" thickBot="1" x14ac:dyDescent="0.2">
      <c r="B64" s="67" t="s">
        <v>31</v>
      </c>
      <c r="C64" s="67"/>
      <c r="D64" s="67"/>
      <c r="E64" s="67"/>
      <c r="F64" s="68"/>
      <c r="G64" s="69"/>
      <c r="H64" s="11" t="s">
        <v>34</v>
      </c>
      <c r="R64" s="29" t="s">
        <v>17</v>
      </c>
    </row>
    <row r="65" spans="2:18" ht="21.75" customHeight="1" thickBot="1" x14ac:dyDescent="0.2">
      <c r="B65" s="67" t="s">
        <v>32</v>
      </c>
      <c r="C65" s="67"/>
      <c r="D65" s="67"/>
      <c r="E65" s="67"/>
      <c r="F65" s="70"/>
      <c r="G65" s="71"/>
      <c r="H65" s="11" t="s">
        <v>33</v>
      </c>
      <c r="M65" s="32" t="s">
        <v>68</v>
      </c>
      <c r="N65" s="72"/>
      <c r="O65" s="72"/>
      <c r="P65" s="72"/>
      <c r="Q65" s="72"/>
      <c r="R65" s="74" t="str">
        <f>IF(AND($F$64="",$F$65=""),"",$F$64*0.9*$F$65)</f>
        <v/>
      </c>
    </row>
    <row r="66" spans="2:18" ht="9.75" customHeight="1" thickBot="1" x14ac:dyDescent="0.2">
      <c r="M66" s="36"/>
      <c r="N66" s="73"/>
      <c r="O66" s="73"/>
      <c r="P66" s="73"/>
      <c r="Q66" s="73"/>
      <c r="R66" s="74"/>
    </row>
    <row r="67" spans="2:18" ht="9" customHeight="1" x14ac:dyDescent="0.15"/>
    <row r="68" spans="2:18" s="15" customFormat="1" ht="22.5" customHeight="1" x14ac:dyDescent="0.2">
      <c r="B68" s="81" t="str">
        <f>"よって、令和　"&amp;$D$3&amp;"　年度に適用される通所ﾘﾊﾋﾞﾘﾃｰｼｮﾝ費の事業所規模は、"</f>
        <v>よって、令和　　年度に適用される通所ﾘﾊﾋﾞﾘﾃｰｼｮﾝ費の事業所規模は、</v>
      </c>
      <c r="C68" s="81"/>
      <c r="D68" s="81"/>
      <c r="E68" s="81"/>
      <c r="F68" s="81"/>
      <c r="G68" s="81"/>
      <c r="H68" s="81"/>
      <c r="I68" s="81"/>
      <c r="J68" s="81"/>
      <c r="K68" s="81"/>
      <c r="L68" s="82" t="str">
        <f>IF(AND($R$59="",$R$65=""),"",IF(AND(0&lt;$R$59,$R$59&lt;=750),"「通常規模型」",IF(AND(750&lt;$R$59,$R$59&lt;=900),"「大規模型(Ⅰ)」",IF(AND(0&lt;$R$65,$R$65&lt;=750),"「通常規模型」",IF(AND(750&lt;$R$65,$R$65&lt;=900),"「大規模型(Ⅰ)」","「大規模型(Ⅱ)」")))))</f>
        <v/>
      </c>
      <c r="M68" s="82"/>
      <c r="N68" s="82"/>
      <c r="O68" s="82"/>
      <c r="P68" s="83" t="s">
        <v>69</v>
      </c>
      <c r="Q68" s="83"/>
      <c r="R68" s="83"/>
    </row>
    <row r="69" spans="2:18" ht="6.75" customHeight="1" x14ac:dyDescent="0.15"/>
    <row r="70" spans="2:18" ht="14.25" customHeight="1" x14ac:dyDescent="0.15">
      <c r="O70" s="14" t="s">
        <v>35</v>
      </c>
      <c r="P70" s="14"/>
      <c r="Q70" s="14"/>
      <c r="R70" s="14"/>
    </row>
    <row r="71" spans="2:18" ht="14.25" customHeight="1" x14ac:dyDescent="0.15">
      <c r="O71" s="80" t="s">
        <v>36</v>
      </c>
      <c r="P71" s="80"/>
      <c r="Q71" s="80" t="s">
        <v>29</v>
      </c>
      <c r="R71" s="80"/>
    </row>
    <row r="72" spans="2:18" ht="14.25" customHeight="1" x14ac:dyDescent="0.15">
      <c r="O72" s="80" t="s">
        <v>44</v>
      </c>
      <c r="P72" s="80"/>
      <c r="Q72" s="80" t="s">
        <v>37</v>
      </c>
      <c r="R72" s="80"/>
    </row>
    <row r="73" spans="2:18" ht="14.25" customHeight="1" x14ac:dyDescent="0.15">
      <c r="O73" s="80" t="s">
        <v>45</v>
      </c>
      <c r="P73" s="80"/>
      <c r="Q73" s="80" t="s">
        <v>38</v>
      </c>
      <c r="R73" s="80"/>
    </row>
    <row r="74" spans="2:18" x14ac:dyDescent="0.15">
      <c r="O74" s="80" t="s">
        <v>46</v>
      </c>
      <c r="P74" s="80"/>
      <c r="Q74" s="80" t="s">
        <v>39</v>
      </c>
      <c r="R74" s="80"/>
    </row>
  </sheetData>
  <sheetProtection sheet="1" objects="1" scenarios="1" selectLockedCells="1"/>
  <dataConsolidate/>
  <mergeCells count="207">
    <mergeCell ref="O73:P73"/>
    <mergeCell ref="Q73:R73"/>
    <mergeCell ref="O74:P74"/>
    <mergeCell ref="Q74:R74"/>
    <mergeCell ref="B68:K68"/>
    <mergeCell ref="L68:O68"/>
    <mergeCell ref="P68:R68"/>
    <mergeCell ref="O71:P71"/>
    <mergeCell ref="Q71:R71"/>
    <mergeCell ref="O72:P72"/>
    <mergeCell ref="Q72:R72"/>
    <mergeCell ref="B64:E64"/>
    <mergeCell ref="F64:G64"/>
    <mergeCell ref="B65:E65"/>
    <mergeCell ref="F65:G65"/>
    <mergeCell ref="M65:Q66"/>
    <mergeCell ref="R65:R66"/>
    <mergeCell ref="B55:F55"/>
    <mergeCell ref="G55:H55"/>
    <mergeCell ref="J55:K55"/>
    <mergeCell ref="M55:N55"/>
    <mergeCell ref="P55:Q55"/>
    <mergeCell ref="B62:G62"/>
    <mergeCell ref="B50:B54"/>
    <mergeCell ref="C50:C53"/>
    <mergeCell ref="D50:F50"/>
    <mergeCell ref="D51:F51"/>
    <mergeCell ref="D52:F52"/>
    <mergeCell ref="D53:F53"/>
    <mergeCell ref="D54:F54"/>
    <mergeCell ref="M48:M49"/>
    <mergeCell ref="N48:N49"/>
    <mergeCell ref="O48:O49"/>
    <mergeCell ref="P48:P49"/>
    <mergeCell ref="Q48:Q49"/>
    <mergeCell ref="R48:R49"/>
    <mergeCell ref="Q46:Q47"/>
    <mergeCell ref="R46:R47"/>
    <mergeCell ref="D47:F47"/>
    <mergeCell ref="D48:F48"/>
    <mergeCell ref="G48:G49"/>
    <mergeCell ref="H48:H49"/>
    <mergeCell ref="I48:I49"/>
    <mergeCell ref="J48:J49"/>
    <mergeCell ref="K48:K49"/>
    <mergeCell ref="L48:L49"/>
    <mergeCell ref="K46:K47"/>
    <mergeCell ref="L46:L47"/>
    <mergeCell ref="M46:M47"/>
    <mergeCell ref="N46:N47"/>
    <mergeCell ref="O46:O47"/>
    <mergeCell ref="P46:P47"/>
    <mergeCell ref="O44:O45"/>
    <mergeCell ref="P44:P45"/>
    <mergeCell ref="Q44:Q45"/>
    <mergeCell ref="R44:R45"/>
    <mergeCell ref="D45:F45"/>
    <mergeCell ref="D46:F46"/>
    <mergeCell ref="G46:G47"/>
    <mergeCell ref="H46:H47"/>
    <mergeCell ref="I46:I47"/>
    <mergeCell ref="J46:J47"/>
    <mergeCell ref="I44:I45"/>
    <mergeCell ref="J44:J45"/>
    <mergeCell ref="K44:K45"/>
    <mergeCell ref="L44:L45"/>
    <mergeCell ref="M44:M45"/>
    <mergeCell ref="N44:N45"/>
    <mergeCell ref="D42:F42"/>
    <mergeCell ref="B43:C49"/>
    <mergeCell ref="D43:F43"/>
    <mergeCell ref="D44:F44"/>
    <mergeCell ref="G44:G45"/>
    <mergeCell ref="H44:H45"/>
    <mergeCell ref="D49:F49"/>
    <mergeCell ref="B38:F38"/>
    <mergeCell ref="G38:H38"/>
    <mergeCell ref="J38:K38"/>
    <mergeCell ref="M38:N38"/>
    <mergeCell ref="P38:Q38"/>
    <mergeCell ref="D41:F41"/>
    <mergeCell ref="G41:I41"/>
    <mergeCell ref="J41:L41"/>
    <mergeCell ref="M41:O41"/>
    <mergeCell ref="P41:R41"/>
    <mergeCell ref="B33:B37"/>
    <mergeCell ref="C33:C36"/>
    <mergeCell ref="D33:F33"/>
    <mergeCell ref="D34:F34"/>
    <mergeCell ref="D35:F35"/>
    <mergeCell ref="D36:F36"/>
    <mergeCell ref="D37:F37"/>
    <mergeCell ref="M31:M32"/>
    <mergeCell ref="N31:N32"/>
    <mergeCell ref="O31:O32"/>
    <mergeCell ref="P31:P32"/>
    <mergeCell ref="Q31:Q32"/>
    <mergeCell ref="R31:R32"/>
    <mergeCell ref="Q29:Q30"/>
    <mergeCell ref="R29:R30"/>
    <mergeCell ref="D30:F30"/>
    <mergeCell ref="D31:F31"/>
    <mergeCell ref="G31:G32"/>
    <mergeCell ref="H31:H32"/>
    <mergeCell ref="I31:I32"/>
    <mergeCell ref="J31:J32"/>
    <mergeCell ref="K31:K32"/>
    <mergeCell ref="L31:L32"/>
    <mergeCell ref="K29:K30"/>
    <mergeCell ref="L29:L30"/>
    <mergeCell ref="M29:M30"/>
    <mergeCell ref="N29:N30"/>
    <mergeCell ref="O29:O30"/>
    <mergeCell ref="P29:P30"/>
    <mergeCell ref="O27:O28"/>
    <mergeCell ref="P27:P28"/>
    <mergeCell ref="Q27:Q28"/>
    <mergeCell ref="R27:R28"/>
    <mergeCell ref="D28:F28"/>
    <mergeCell ref="D29:F29"/>
    <mergeCell ref="G29:G30"/>
    <mergeCell ref="H29:H30"/>
    <mergeCell ref="I29:I30"/>
    <mergeCell ref="J29:J30"/>
    <mergeCell ref="I27:I28"/>
    <mergeCell ref="J27:J28"/>
    <mergeCell ref="K27:K28"/>
    <mergeCell ref="L27:L28"/>
    <mergeCell ref="M27:M28"/>
    <mergeCell ref="N27:N28"/>
    <mergeCell ref="D25:F25"/>
    <mergeCell ref="B26:C32"/>
    <mergeCell ref="D26:F26"/>
    <mergeCell ref="D27:F27"/>
    <mergeCell ref="G27:G28"/>
    <mergeCell ref="H27:H28"/>
    <mergeCell ref="D32:F32"/>
    <mergeCell ref="B21:F21"/>
    <mergeCell ref="G21:H21"/>
    <mergeCell ref="J21:K21"/>
    <mergeCell ref="M21:N21"/>
    <mergeCell ref="P21:Q21"/>
    <mergeCell ref="D24:F24"/>
    <mergeCell ref="G24:I24"/>
    <mergeCell ref="J24:L24"/>
    <mergeCell ref="M24:O24"/>
    <mergeCell ref="P24:R24"/>
    <mergeCell ref="B16:B20"/>
    <mergeCell ref="C16:C19"/>
    <mergeCell ref="D16:F16"/>
    <mergeCell ref="D17:F17"/>
    <mergeCell ref="D18:F18"/>
    <mergeCell ref="D19:F19"/>
    <mergeCell ref="D20:F20"/>
    <mergeCell ref="P14:P15"/>
    <mergeCell ref="Q14:Q15"/>
    <mergeCell ref="R14:R15"/>
    <mergeCell ref="Q12:Q13"/>
    <mergeCell ref="R12:R13"/>
    <mergeCell ref="D13:F13"/>
    <mergeCell ref="D14:F14"/>
    <mergeCell ref="G14:G15"/>
    <mergeCell ref="H14:H15"/>
    <mergeCell ref="I14:I15"/>
    <mergeCell ref="J14:J15"/>
    <mergeCell ref="K14:K15"/>
    <mergeCell ref="L14:L15"/>
    <mergeCell ref="K12:K13"/>
    <mergeCell ref="L12:L13"/>
    <mergeCell ref="M12:M13"/>
    <mergeCell ref="N12:N13"/>
    <mergeCell ref="O12:O13"/>
    <mergeCell ref="P12:P13"/>
    <mergeCell ref="J12:J13"/>
    <mergeCell ref="J10:J11"/>
    <mergeCell ref="K10:K11"/>
    <mergeCell ref="L10:L11"/>
    <mergeCell ref="M10:M11"/>
    <mergeCell ref="N10:N11"/>
    <mergeCell ref="M14:M15"/>
    <mergeCell ref="N14:N15"/>
    <mergeCell ref="D8:F8"/>
    <mergeCell ref="O14:O15"/>
    <mergeCell ref="B9:C15"/>
    <mergeCell ref="D9:F9"/>
    <mergeCell ref="D10:F10"/>
    <mergeCell ref="G10:G11"/>
    <mergeCell ref="H10:H11"/>
    <mergeCell ref="D15:F15"/>
    <mergeCell ref="B1:R1"/>
    <mergeCell ref="C2:K2"/>
    <mergeCell ref="B5:F5"/>
    <mergeCell ref="D7:F7"/>
    <mergeCell ref="G7:I7"/>
    <mergeCell ref="J7:L7"/>
    <mergeCell ref="M7:O7"/>
    <mergeCell ref="P7:R7"/>
    <mergeCell ref="O10:O11"/>
    <mergeCell ref="P10:P11"/>
    <mergeCell ref="Q10:Q11"/>
    <mergeCell ref="R10:R11"/>
    <mergeCell ref="D11:F11"/>
    <mergeCell ref="D12:F12"/>
    <mergeCell ref="G12:G13"/>
    <mergeCell ref="H12:H13"/>
    <mergeCell ref="I12:I13"/>
    <mergeCell ref="I10:I11"/>
  </mergeCells>
  <phoneticPr fontId="1"/>
  <conditionalFormatting sqref="I21 R55">
    <cfRule type="expression" dxfId="32" priority="31">
      <formula>$G$21="&lt;した&gt;"</formula>
    </cfRule>
    <cfRule type="cellIs" dxfId="31" priority="32" operator="equal">
      <formula>$G$21="&lt;した&gt;"</formula>
    </cfRule>
    <cfRule type="expression" dxfId="30" priority="33">
      <formula>$G$21="&lt;した&gt;"</formula>
    </cfRule>
  </conditionalFormatting>
  <conditionalFormatting sqref="L21">
    <cfRule type="expression" dxfId="29" priority="28">
      <formula>$G$21="&lt;した&gt;"</formula>
    </cfRule>
    <cfRule type="cellIs" dxfId="28" priority="29" operator="equal">
      <formula>$G$21="&lt;した&gt;"</formula>
    </cfRule>
    <cfRule type="expression" dxfId="27" priority="30">
      <formula>$G$21="&lt;した&gt;"</formula>
    </cfRule>
  </conditionalFormatting>
  <conditionalFormatting sqref="O21">
    <cfRule type="expression" dxfId="26" priority="25">
      <formula>$G$21="&lt;した&gt;"</formula>
    </cfRule>
    <cfRule type="cellIs" dxfId="25" priority="26" operator="equal">
      <formula>$G$21="&lt;した&gt;"</formula>
    </cfRule>
    <cfRule type="expression" dxfId="24" priority="27">
      <formula>$G$21="&lt;した&gt;"</formula>
    </cfRule>
  </conditionalFormatting>
  <conditionalFormatting sqref="R21">
    <cfRule type="expression" dxfId="23" priority="22">
      <formula>$G$21="&lt;した&gt;"</formula>
    </cfRule>
    <cfRule type="cellIs" dxfId="22" priority="23" operator="equal">
      <formula>$G$21="&lt;した&gt;"</formula>
    </cfRule>
    <cfRule type="expression" dxfId="21" priority="24">
      <formula>$G$21="&lt;した&gt;"</formula>
    </cfRule>
  </conditionalFormatting>
  <conditionalFormatting sqref="I38">
    <cfRule type="expression" dxfId="20" priority="19">
      <formula>$G$21="&lt;した&gt;"</formula>
    </cfRule>
    <cfRule type="cellIs" dxfId="19" priority="20" operator="equal">
      <formula>$G$21="&lt;した&gt;"</formula>
    </cfRule>
    <cfRule type="expression" dxfId="18" priority="21">
      <formula>$G$21="&lt;した&gt;"</formula>
    </cfRule>
  </conditionalFormatting>
  <conditionalFormatting sqref="L38">
    <cfRule type="expression" dxfId="17" priority="16">
      <formula>$G$21="&lt;した&gt;"</formula>
    </cfRule>
    <cfRule type="cellIs" dxfId="16" priority="17" operator="equal">
      <formula>$G$21="&lt;した&gt;"</formula>
    </cfRule>
    <cfRule type="expression" dxfId="15" priority="18">
      <formula>$G$21="&lt;した&gt;"</formula>
    </cfRule>
  </conditionalFormatting>
  <conditionalFormatting sqref="O38">
    <cfRule type="expression" dxfId="14" priority="13">
      <formula>$G$21="&lt;した&gt;"</formula>
    </cfRule>
    <cfRule type="cellIs" dxfId="13" priority="14" operator="equal">
      <formula>$G$21="&lt;した&gt;"</formula>
    </cfRule>
    <cfRule type="expression" dxfId="12" priority="15">
      <formula>$G$21="&lt;した&gt;"</formula>
    </cfRule>
  </conditionalFormatting>
  <conditionalFormatting sqref="R38">
    <cfRule type="expression" dxfId="11" priority="10">
      <formula>$G$21="&lt;した&gt;"</formula>
    </cfRule>
    <cfRule type="cellIs" dxfId="10" priority="11" operator="equal">
      <formula>$G$21="&lt;した&gt;"</formula>
    </cfRule>
    <cfRule type="expression" dxfId="9" priority="12">
      <formula>$G$21="&lt;した&gt;"</formula>
    </cfRule>
  </conditionalFormatting>
  <conditionalFormatting sqref="I55">
    <cfRule type="expression" dxfId="8" priority="7">
      <formula>$G$21="&lt;した&gt;"</formula>
    </cfRule>
    <cfRule type="cellIs" dxfId="7" priority="8" operator="equal">
      <formula>$G$21="&lt;した&gt;"</formula>
    </cfRule>
    <cfRule type="expression" dxfId="6" priority="9">
      <formula>$G$21="&lt;した&gt;"</formula>
    </cfRule>
  </conditionalFormatting>
  <conditionalFormatting sqref="L55">
    <cfRule type="expression" dxfId="5" priority="4">
      <formula>$G$21="&lt;した&gt;"</formula>
    </cfRule>
    <cfRule type="cellIs" dxfId="4" priority="5" operator="equal">
      <formula>$G$21="&lt;した&gt;"</formula>
    </cfRule>
    <cfRule type="expression" dxfId="3" priority="6">
      <formula>$G$21="&lt;した&gt;"</formula>
    </cfRule>
  </conditionalFormatting>
  <conditionalFormatting sqref="O55">
    <cfRule type="expression" dxfId="2" priority="1">
      <formula>$G$21="&lt;した&gt;"</formula>
    </cfRule>
    <cfRule type="cellIs" dxfId="1" priority="2" operator="equal">
      <formula>$G$21="&lt;した&gt;"</formula>
    </cfRule>
    <cfRule type="expression" dxfId="0" priority="3">
      <formula>$G$21="&lt;した&gt;"</formula>
    </cfRule>
  </conditionalFormatting>
  <dataValidations count="19">
    <dataValidation type="custom" allowBlank="1" showInputMessage="1" showErrorMessage="1" error="すでに②欄または「前年度実績が６月未満の事業所等」欄に入力されています。" sqref="G16:G19 P52">
      <formula1>AND($R$65="",SUM($G$20)=0)</formula1>
    </dataValidation>
    <dataValidation type="custom" allowBlank="1" showInputMessage="1" showErrorMessage="1" error="すでに②欄または「前年度実績が６月未満の事業所等」欄に入力されています。" sqref="G36">
      <formula1>AND($R$65="",SUM($G$37)=0)</formula1>
    </dataValidation>
    <dataValidation type="custom" allowBlank="1" showInputMessage="1" showErrorMessage="1" error="すでに②欄または「前年度実績が６月未満の事業所等」欄に入力されています。" sqref="G33:G35">
      <formula1>AND($R$65="",SUM($G$37)=0)</formula1>
    </dataValidation>
    <dataValidation type="custom" allowBlank="1" showInputMessage="1" showErrorMessage="1" error="すでに②欄または「前年度実績が６月未満の事業所等」欄に入力されています。" sqref="J16:J19">
      <formula1>AND($R$65="",SUM($J$20)=0)</formula1>
    </dataValidation>
    <dataValidation type="custom" allowBlank="1" showInputMessage="1" showErrorMessage="1" error="すでに②欄または「前年度実績が６月未満の事業所等」欄に入力されています。" sqref="J33:J36">
      <formula1>AND($R$65="",SUM($J$37)=0)</formula1>
    </dataValidation>
    <dataValidation type="custom" allowBlank="1" showInputMessage="1" showErrorMessage="1" error="すでに②欄または「前年度実績が６月未満の事業所等」欄に入力されています。" sqref="M16:M19">
      <formula1>AND($R$65="",SUM($M$20)=0)</formula1>
    </dataValidation>
    <dataValidation type="custom" allowBlank="1" showInputMessage="1" showErrorMessage="1" error="すでに②欄または「前年度実績が６月未満の事業所等」欄に入力されています。" sqref="M33:M36">
      <formula1>AND($R$65="",SUM($M$37)=0)</formula1>
    </dataValidation>
    <dataValidation type="custom" allowBlank="1" showInputMessage="1" showErrorMessage="1" error="すでに②欄または「前年度実績が６月未満の事業所等」欄に入力されています。" sqref="P18">
      <formula1>AND($R$65="",SUM($P$20)=0)</formula1>
    </dataValidation>
    <dataValidation type="custom" allowBlank="1" showInputMessage="1" showErrorMessage="1" error="すでに②欄または「前年度実績が６月未満の事業所等」欄に入力されています。" sqref="P16:P17 P19 P50:P51 P53">
      <formula1>AND($R$65="",SUM($P$20)=0)</formula1>
    </dataValidation>
    <dataValidation type="custom" allowBlank="1" showInputMessage="1" showErrorMessage="1" error="すでに②欄または「前年度実績が６月未満の事業所等」欄に入力されています。" sqref="P33:P36">
      <formula1>AND($R$65="",SUM($P$37)=0)</formula1>
    </dataValidation>
    <dataValidation type="custom" allowBlank="1" showInputMessage="1" showErrorMessage="1" error="すでに②欄または「前年度実績が６月未満の事業所等」欄に入力されています。" sqref="M50:M53">
      <formula1>AND($R$65="",SUM($M$54)=0)</formula1>
    </dataValidation>
    <dataValidation type="custom" allowBlank="1" showInputMessage="1" showErrorMessage="1" error="すでに②欄または「前年度実績が６月未満の事業所等」欄に入力されています。" sqref="J50:J53">
      <formula1>AND($R$65="",SUM($J$54)=0)</formula1>
    </dataValidation>
    <dataValidation type="custom" allowBlank="1" showInputMessage="1" showErrorMessage="1" error="すでに②欄または「前年度実績が６月未満の事業所等」欄に入力されています。" sqref="G51 G53">
      <formula1>AND($R$65="",SUM($G$54)=0)</formula1>
    </dataValidation>
    <dataValidation type="custom" allowBlank="1" showInputMessage="1" showErrorMessage="1" error="すでに②欄または「前年度実績が６月未満の事業所等」欄に入力されています。" sqref="G50 G52">
      <formula1>AND($R$65="",SUM($G$54)=0)</formula1>
    </dataValidation>
    <dataValidation type="custom" allowBlank="1" showInputMessage="1" showErrorMessage="1" error="すでに「前年度実績が６月未満の事業所等」欄に入力されています。" sqref="G14 J31 M31 P31 P14 M14 G31 J14 M48 J48 G48 G9:G12 J9:J12 M9:M12 P9:P12 G26:G29 J26:J29 M26:M29 P26:P29 G43:G46 J43:J46 M43:M46 P43:P46 P48">
      <formula1>$R$65=""</formula1>
    </dataValidation>
    <dataValidation type="custom" allowBlank="1" showInputMessage="1" showErrorMessage="1" error="すでに「前年度実績が６月以上の事業所」欄に入力されています。" sqref="F64:G65">
      <formula1>$R$59=""</formula1>
    </dataValidation>
    <dataValidation type="list" allowBlank="1" showInputMessage="1" showErrorMessage="1" sqref="G21:H21 J21:K21 M21:N21 P21:Q21 J38:K38 M38:N38 P38:Q38 G38:H38 J55:K55 M55:N55 G55:H55">
      <formula1>"した,していない"</formula1>
    </dataValidation>
    <dataValidation type="custom" allowBlank="1" showInputMessage="1" showErrorMessage="1" error="すでに①欄または「前年度実績が６月未満の事業所等」欄に入力されています。" sqref="J20 M37 P37 J37 M20 P20 M54 P54 J54">
      <formula1>AND($R$65="",SUM(J16:J19)=0)</formula1>
    </dataValidation>
    <dataValidation type="custom" allowBlank="1" showInputMessage="1" showErrorMessage="1" error="すでに①欄または「前年度実績が６月未満の事業所等」欄に入力されています。" sqref="G20 G37 G54">
      <formula1>AND($R$65="",SUM(G16:G19)=0)</formula1>
    </dataValidation>
  </dataValidations>
  <printOptions horizontalCentered="1" verticalCentered="1"/>
  <pageMargins left="0.27559055118110237" right="0.23622047244094491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H31年度以降用</vt:lpstr>
      <vt:lpstr>H31年度以降用!Print_Area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birthdayflight</dc:creator>
  <cp:lastModifiedBy>下関市情報政策課</cp:lastModifiedBy>
  <cp:lastPrinted>2020-02-05T00:00:47Z</cp:lastPrinted>
  <dcterms:created xsi:type="dcterms:W3CDTF">2013-02-17T06:15:24Z</dcterms:created>
  <dcterms:modified xsi:type="dcterms:W3CDTF">2020-02-05T00:01:05Z</dcterms:modified>
</cp:coreProperties>
</file>