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<sst xmlns="http://schemas.openxmlformats.org/spreadsheetml/2006/main" count="283" uniqueCount="93">
  <si>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</si>
  <si>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</si>
  <si>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</si>
  <si>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</si>
  <si>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</si>
  <si>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</si>
  <si>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</si>
  <si>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</si>
  <si>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</si>
  <si>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</si>
  <si>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</si>
  <si>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</si>
  <si>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</si>
  <si>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</si>
  <si>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</si>
  <si>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</si>
  <si>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</si>
  <si>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</si>
  <si>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</si>
  <si>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</si>
  <si>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</si>
  <si>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</si>
  <si>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</si>
  <si>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</si>
  <si>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</si>
  <si>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</si>
  <si>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</si>
  <si>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</si>
  <si>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</si>
  <si>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</si>
  <si>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</si>
  <si>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</si>
  <si>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</si>
  <si>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</si>
  <si>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</si>
  <si>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</si>
  <si>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</si>
  <si>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</si>
  <si>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</si>
  <si>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</si>
  <si>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</si>
  <si>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</si>
  <si>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</si>
  <si>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</si>
  <si>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</si>
  <si>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</si>
  <si>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</si>
  <si>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</si>
  <si>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</si>
  <si>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</si>
  <si>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</si>
  <si>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</si>
  <si>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</si>
  <si>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</si>
  <si>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</si>
  <si>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</si>
  <si>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</si>
  <si>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</si>
  <si>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</si>
  <si>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</si>
  <si>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</si>
  <si>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</si>
  <si>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</si>
  <si>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</si>
  <si>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</si>
  <si>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</si>
  <si>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</si>
  <si>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</si>
  <si>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</si>
  <si>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</si>
  <si>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</si>
  <si>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</si>
  <si>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</si>
  <si>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</si>
  <si>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</si>
  <si>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</si>
  <si>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</si>
  <si>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</si>
  <si>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</si>
  <si>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</si>
  <si>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</si>
  <si>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</si>
  <si>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</si>
  <si>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</si>
  <si>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</si>
  <si>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</si>
  <si>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</si>
  <si>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</si>
  <si>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</si>
  <si>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</si>
  <si>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</si>
  <si>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04年 1月分）</t>
  </si>
  <si>
    <t>（令和 04年 1月分）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</si>
</sst>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double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8" fontId="48" fillId="0" borderId="45" xfId="0" applyNumberFormat="1" applyFont="1" applyFill="1" applyBorder="1" applyAlignment="1">
      <alignment vertical="center"/>
    </xf>
    <xf numFmtId="176" fontId="48" fillId="0" borderId="46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53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54" xfId="0" applyNumberFormat="1" applyFont="1" applyFill="1" applyBorder="1" applyAlignment="1" applyProtection="1">
      <alignment vertical="center" shrinkToFit="1"/>
      <protection locked="0"/>
    </xf>
    <xf numFmtId="178" fontId="48" fillId="0" borderId="55" xfId="0" applyNumberFormat="1" applyFont="1" applyFill="1" applyBorder="1" applyAlignment="1" applyProtection="1">
      <alignment vertical="center" shrinkToFit="1"/>
      <protection locked="0"/>
    </xf>
    <xf numFmtId="178" fontId="48" fillId="0" borderId="49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0" fontId="48" fillId="0" borderId="5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48" fillId="0" borderId="61" xfId="0" applyFont="1" applyFill="1" applyBorder="1" applyAlignment="1">
      <alignment horizontal="left" vertical="center"/>
    </xf>
    <xf numFmtId="0" fontId="48" fillId="0" borderId="47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left" vertical="center"/>
    </xf>
    <xf numFmtId="0" fontId="48" fillId="0" borderId="53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73" xfId="0" applyNumberFormat="1" applyFont="1" applyFill="1" applyBorder="1" applyAlignment="1">
      <alignment vertical="center"/>
    </xf>
    <xf numFmtId="178" fontId="52" fillId="0" borderId="74" xfId="0" applyNumberFormat="1" applyFont="1" applyFill="1" applyBorder="1" applyAlignment="1">
      <alignment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77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78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48" fillId="0" borderId="81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 wrapText="1"/>
    </xf>
    <xf numFmtId="0" fontId="48" fillId="0" borderId="84" xfId="0" applyFont="1" applyFill="1" applyBorder="1" applyAlignment="1">
      <alignment horizontal="center" vertical="center" wrapText="1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87" xfId="0" applyFont="1" applyFill="1" applyBorder="1" applyAlignment="1">
      <alignment horizontal="left" vertical="center"/>
    </xf>
    <xf numFmtId="0" fontId="50" fillId="0" borderId="88" xfId="0" applyFont="1" applyFill="1" applyBorder="1" applyAlignment="1">
      <alignment horizontal="left" vertical="center"/>
    </xf>
    <xf numFmtId="0" fontId="50" fillId="0" borderId="89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72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8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C6" sqref="C6:E6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31" t="s">
        <v>21</v>
      </c>
      <c r="G1" s="131"/>
      <c r="H1" s="131"/>
      <c r="I1" s="131"/>
      <c r="J1" s="131"/>
      <c r="K1" s="131"/>
      <c r="L1" s="131"/>
      <c r="M1" s="131"/>
      <c r="N1" s="131"/>
      <c r="O1" s="4"/>
    </row>
    <row r="2" spans="5:16" ht="45" customHeight="1">
      <c r="E2" s="5"/>
      <c r="F2" s="132" t="s">
        <v>91</v>
      </c>
      <c r="G2" s="132"/>
      <c r="H2" s="132"/>
      <c r="I2" s="132"/>
      <c r="J2" s="132"/>
      <c r="K2" s="133"/>
      <c r="L2" s="133"/>
      <c r="M2" s="133"/>
      <c r="N2" s="133"/>
      <c r="O2" s="125">
        <v>41009</v>
      </c>
      <c r="P2" s="125"/>
    </row>
    <row r="3" spans="6:17" ht="30" customHeight="1">
      <c r="F3" s="57"/>
      <c r="G3" s="57"/>
      <c r="H3" s="57"/>
      <c r="I3" s="57"/>
      <c r="J3" s="57"/>
      <c r="N3" s="58"/>
      <c r="O3" s="125" t="s">
        <v>0</v>
      </c>
      <c r="P3" s="125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9"/>
      <c r="Q4" s="10"/>
    </row>
    <row r="5" spans="6:17" ht="7.5" customHeight="1" thickBot="1">
      <c r="F5" s="57"/>
      <c r="G5" s="57"/>
      <c r="H5" s="57"/>
      <c r="I5" s="57"/>
      <c r="J5" s="57"/>
      <c r="N5" s="58"/>
      <c r="O5" s="99"/>
      <c r="P5" s="99"/>
      <c r="Q5" s="10"/>
    </row>
    <row r="6" spans="3:19" ht="45" customHeight="1">
      <c r="C6" s="121" t="s">
        <v>20</v>
      </c>
      <c r="D6" s="122"/>
      <c r="E6" s="123"/>
      <c r="F6" s="124" t="s">
        <v>80</v>
      </c>
      <c r="G6" s="123"/>
      <c r="H6" s="122" t="s">
        <v>81</v>
      </c>
      <c r="I6" s="122"/>
      <c r="J6" s="124" t="s">
        <v>82</v>
      </c>
      <c r="K6" s="137"/>
      <c r="L6" s="122" t="s">
        <v>85</v>
      </c>
      <c r="M6" s="136"/>
      <c r="P6" s="58"/>
      <c r="Q6" s="99"/>
      <c r="R6" s="99"/>
      <c r="S6" s="10"/>
    </row>
    <row r="7" spans="3:19" ht="45" customHeight="1" thickBot="1">
      <c r="C7" s="145" t="s">
        <v>19</v>
      </c>
      <c r="D7" s="146"/>
      <c r="E7" s="146"/>
      <c r="F7" s="140">
        <v>42396</v>
      </c>
      <c r="G7" s="135"/>
      <c r="H7" s="134">
        <v>30868</v>
      </c>
      <c r="I7" s="135"/>
      <c r="J7" s="140">
        <v>18068</v>
      </c>
      <c r="K7" s="141"/>
      <c r="L7" s="134">
        <f>SUM(F7:K7)</f>
        <v>91332</v>
      </c>
      <c r="M7" s="166"/>
      <c r="P7" s="58"/>
      <c r="Q7" s="99"/>
      <c r="R7" s="99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9"/>
      <c r="T8" s="99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42"/>
      <c r="O10" s="142"/>
      <c r="P10" s="142"/>
      <c r="Q10" s="18"/>
    </row>
    <row r="11" spans="3:17" ht="49.5" customHeight="1">
      <c r="C11" s="111"/>
      <c r="D11" s="112"/>
      <c r="E11" s="112"/>
      <c r="F11" s="68" t="s">
        <v>10</v>
      </c>
      <c r="G11" s="68" t="s">
        <v>28</v>
      </c>
      <c r="H11" s="100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5" t="s">
        <v>83</v>
      </c>
      <c r="Q11" s="20"/>
    </row>
    <row r="12" spans="3:17" ht="49.5" customHeight="1">
      <c r="C12" s="96" t="s">
        <v>86</v>
      </c>
      <c r="D12" s="102"/>
      <c r="E12" s="102"/>
      <c r="F12" s="72">
        <f>SUM(F13:F15)</f>
        <v>3915</v>
      </c>
      <c r="G12" s="72">
        <f>SUM(G13:G15)</f>
        <v>2554</v>
      </c>
      <c r="H12" s="167">
        <f>SUM(H13:H15)</f>
        <v>6469</v>
      </c>
      <c r="I12" s="73">
        <v>0</v>
      </c>
      <c r="J12" s="72">
        <f aca="true" t="shared" si="0" ref="J12:O12">SUM(J13:J15)</f>
        <v>4575</v>
      </c>
      <c r="K12" s="72">
        <f t="shared" si="0"/>
        <v>2574</v>
      </c>
      <c r="L12" s="72">
        <f t="shared" si="0"/>
        <v>2020</v>
      </c>
      <c r="M12" s="72">
        <f t="shared" si="0"/>
        <v>2488</v>
      </c>
      <c r="N12" s="72">
        <f t="shared" si="0"/>
        <v>1361</v>
      </c>
      <c r="O12" s="167">
        <f t="shared" si="0"/>
        <v>13018</v>
      </c>
      <c r="P12" s="168">
        <f aca="true" t="shared" si="1" ref="P12:P17">H12+O12</f>
        <v>19487</v>
      </c>
      <c r="Q12" s="20"/>
    </row>
    <row r="13" spans="3:16" ht="49.5" customHeight="1">
      <c r="C13" s="96" t="s">
        <v>87</v>
      </c>
      <c r="D13" s="97"/>
      <c r="E13" s="97"/>
      <c r="F13" s="72">
        <v>426</v>
      </c>
      <c r="G13" s="72">
        <v>305</v>
      </c>
      <c r="H13" s="167">
        <f>SUM(F13:G13)</f>
        <v>731</v>
      </c>
      <c r="I13" s="73">
        <v>0</v>
      </c>
      <c r="J13" s="72">
        <v>440</v>
      </c>
      <c r="K13" s="72">
        <v>258</v>
      </c>
      <c r="L13" s="72">
        <v>204</v>
      </c>
      <c r="M13" s="72">
        <v>204</v>
      </c>
      <c r="N13" s="72">
        <v>128</v>
      </c>
      <c r="O13" s="167">
        <f>SUM(J13:N13)</f>
        <v>1234</v>
      </c>
      <c r="P13" s="168">
        <f t="shared" si="1"/>
        <v>1965</v>
      </c>
    </row>
    <row r="14" spans="3:16" ht="49.5" customHeight="1">
      <c r="C14" s="143" t="s">
        <v>88</v>
      </c>
      <c r="D14" s="144"/>
      <c r="E14" s="144"/>
      <c r="F14" s="72">
        <v>1618</v>
      </c>
      <c r="G14" s="72">
        <v>872</v>
      </c>
      <c r="H14" s="167">
        <f>SUM(F14:G14)</f>
        <v>2490</v>
      </c>
      <c r="I14" s="73">
        <v>0</v>
      </c>
      <c r="J14" s="72">
        <v>1586</v>
      </c>
      <c r="K14" s="72">
        <v>720</v>
      </c>
      <c r="L14" s="72">
        <v>495</v>
      </c>
      <c r="M14" s="72">
        <v>609</v>
      </c>
      <c r="N14" s="72">
        <v>324</v>
      </c>
      <c r="O14" s="167">
        <f>SUM(J14:N14)</f>
        <v>3734</v>
      </c>
      <c r="P14" s="168">
        <f t="shared" si="1"/>
        <v>6224</v>
      </c>
    </row>
    <row r="15" spans="3:16" ht="49.5" customHeight="1">
      <c r="C15" s="96" t="s">
        <v>89</v>
      </c>
      <c r="D15" s="97"/>
      <c r="E15" s="97"/>
      <c r="F15" s="72">
        <v>1871</v>
      </c>
      <c r="G15" s="72">
        <v>1377</v>
      </c>
      <c r="H15" s="167">
        <f>SUM(F15:G15)</f>
        <v>3248</v>
      </c>
      <c r="I15" s="73"/>
      <c r="J15" s="72">
        <v>2549</v>
      </c>
      <c r="K15" s="72">
        <v>1596</v>
      </c>
      <c r="L15" s="72">
        <v>1321</v>
      </c>
      <c r="M15" s="72">
        <v>1675</v>
      </c>
      <c r="N15" s="72">
        <v>909</v>
      </c>
      <c r="O15" s="167">
        <f>SUM(J15:N15)</f>
        <v>8050</v>
      </c>
      <c r="P15" s="168">
        <f t="shared" si="1"/>
        <v>11298</v>
      </c>
    </row>
    <row r="16" spans="3:16" ht="49.5" customHeight="1">
      <c r="C16" s="143" t="s">
        <v>90</v>
      </c>
      <c r="D16" s="144"/>
      <c r="E16" s="144"/>
      <c r="F16" s="72">
        <v>26</v>
      </c>
      <c r="G16" s="72">
        <v>48</v>
      </c>
      <c r="H16" s="167">
        <f>SUM(F16:G16)</f>
        <v>74</v>
      </c>
      <c r="I16" s="73">
        <v>0</v>
      </c>
      <c r="J16" s="72">
        <v>68</v>
      </c>
      <c r="K16" s="72">
        <v>39</v>
      </c>
      <c r="L16" s="72">
        <v>36</v>
      </c>
      <c r="M16" s="72">
        <v>42</v>
      </c>
      <c r="N16" s="72">
        <v>25</v>
      </c>
      <c r="O16" s="167">
        <f>SUM(J16:N16)</f>
        <v>210</v>
      </c>
      <c r="P16" s="168">
        <f t="shared" si="1"/>
        <v>284</v>
      </c>
    </row>
    <row r="17" spans="3:16" ht="49.5" customHeight="1" thickBot="1">
      <c r="C17" s="138" t="s">
        <v>14</v>
      </c>
      <c r="D17" s="139"/>
      <c r="E17" s="139"/>
      <c r="F17" s="74">
        <f>F12+F16</f>
        <v>3941</v>
      </c>
      <c r="G17" s="74">
        <f>G12+G16</f>
        <v>2602</v>
      </c>
      <c r="H17" s="74">
        <f>H12+H16</f>
        <v>6543</v>
      </c>
      <c r="I17" s="169">
        <v>0</v>
      </c>
      <c r="J17" s="74">
        <f aca="true" t="shared" si="2" ref="J17:O17">J12+J16</f>
        <v>4643</v>
      </c>
      <c r="K17" s="74">
        <f t="shared" si="2"/>
        <v>2613</v>
      </c>
      <c r="L17" s="74">
        <f t="shared" si="2"/>
        <v>2056</v>
      </c>
      <c r="M17" s="74">
        <f t="shared" si="2"/>
        <v>2530</v>
      </c>
      <c r="N17" s="74">
        <f t="shared" si="2"/>
        <v>1386</v>
      </c>
      <c r="O17" s="74">
        <f t="shared" si="2"/>
        <v>13228</v>
      </c>
      <c r="P17" s="170">
        <f t="shared" si="1"/>
        <v>19771</v>
      </c>
    </row>
    <row r="18" ht="30" customHeight="1"/>
    <row r="19" spans="3:17" ht="39.75" customHeight="1">
      <c r="C19" s="59" t="s">
        <v>24</v>
      </c>
      <c r="E19" s="12"/>
      <c r="N19" s="75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11"/>
      <c r="D21" s="112"/>
      <c r="E21" s="112"/>
      <c r="F21" s="109" t="s">
        <v>15</v>
      </c>
      <c r="G21" s="110"/>
      <c r="H21" s="110"/>
      <c r="I21" s="110" t="s">
        <v>16</v>
      </c>
      <c r="J21" s="110"/>
      <c r="K21" s="110"/>
      <c r="L21" s="110"/>
      <c r="M21" s="110"/>
      <c r="N21" s="110"/>
      <c r="O21" s="110"/>
      <c r="P21" s="129" t="s">
        <v>84</v>
      </c>
      <c r="Q21" s="20"/>
    </row>
    <row r="22" spans="3:17" ht="49.5" customHeight="1">
      <c r="C22" s="115"/>
      <c r="D22" s="116"/>
      <c r="E22" s="116"/>
      <c r="F22" s="76" t="s">
        <v>7</v>
      </c>
      <c r="G22" s="76" t="s">
        <v>8</v>
      </c>
      <c r="H22" s="77" t="s">
        <v>9</v>
      </c>
      <c r="I22" s="78" t="s">
        <v>29</v>
      </c>
      <c r="J22" s="76" t="s">
        <v>1</v>
      </c>
      <c r="K22" s="79" t="s">
        <v>2</v>
      </c>
      <c r="L22" s="79" t="s">
        <v>3</v>
      </c>
      <c r="M22" s="79" t="s">
        <v>4</v>
      </c>
      <c r="N22" s="79" t="s">
        <v>5</v>
      </c>
      <c r="O22" s="80" t="s">
        <v>9</v>
      </c>
      <c r="P22" s="130"/>
      <c r="Q22" s="20"/>
    </row>
    <row r="23" spans="3:17" ht="49.5" customHeight="1">
      <c r="C23" s="101" t="s">
        <v>12</v>
      </c>
      <c r="D23" s="76"/>
      <c r="E23" s="76"/>
      <c r="F23" s="72">
        <v>1137</v>
      </c>
      <c r="G23" s="72">
        <v>1220</v>
      </c>
      <c r="H23" s="167">
        <f>SUM(F23:G23)</f>
        <v>2357</v>
      </c>
      <c r="I23" s="87"/>
      <c r="J23" s="72">
        <v>3405</v>
      </c>
      <c r="K23" s="72">
        <v>2015</v>
      </c>
      <c r="L23" s="72">
        <v>1167</v>
      </c>
      <c r="M23" s="72">
        <v>842</v>
      </c>
      <c r="N23" s="72">
        <v>351</v>
      </c>
      <c r="O23" s="167">
        <f>SUM(I23:N23)</f>
        <v>7780</v>
      </c>
      <c r="P23" s="168">
        <f>H23+O23</f>
        <v>10137</v>
      </c>
      <c r="Q23" s="20"/>
    </row>
    <row r="24" spans="3:16" ht="49.5" customHeight="1">
      <c r="C24" s="105" t="s">
        <v>13</v>
      </c>
      <c r="D24" s="106"/>
      <c r="E24" s="106"/>
      <c r="F24" s="72">
        <v>8</v>
      </c>
      <c r="G24" s="72">
        <v>25</v>
      </c>
      <c r="H24" s="167">
        <f>SUM(F24:G24)</f>
        <v>33</v>
      </c>
      <c r="I24" s="87"/>
      <c r="J24" s="72">
        <v>52</v>
      </c>
      <c r="K24" s="72">
        <v>32</v>
      </c>
      <c r="L24" s="72">
        <v>24</v>
      </c>
      <c r="M24" s="72">
        <v>13</v>
      </c>
      <c r="N24" s="72">
        <v>11</v>
      </c>
      <c r="O24" s="167">
        <f>SUM(I24:N24)</f>
        <v>132</v>
      </c>
      <c r="P24" s="168">
        <f>H24+O24</f>
        <v>165</v>
      </c>
    </row>
    <row r="25" spans="3:16" ht="49.5" customHeight="1" thickBot="1">
      <c r="C25" s="107" t="s">
        <v>14</v>
      </c>
      <c r="D25" s="108"/>
      <c r="E25" s="108"/>
      <c r="F25" s="74">
        <f>SUM(F23:F24)</f>
        <v>1145</v>
      </c>
      <c r="G25" s="74">
        <f>SUM(G23:G24)</f>
        <v>1245</v>
      </c>
      <c r="H25" s="171">
        <f>SUM(F25:G25)</f>
        <v>2390</v>
      </c>
      <c r="I25" s="172"/>
      <c r="J25" s="74">
        <f aca="true" t="shared" si="3" ref="J25:O25">SUM(J23:J24)</f>
        <v>3457</v>
      </c>
      <c r="K25" s="74">
        <f t="shared" si="3"/>
        <v>2047</v>
      </c>
      <c r="L25" s="74">
        <f t="shared" si="3"/>
        <v>1191</v>
      </c>
      <c r="M25" s="74">
        <f t="shared" si="3"/>
        <v>855</v>
      </c>
      <c r="N25" s="74">
        <f t="shared" si="3"/>
        <v>362</v>
      </c>
      <c r="O25" s="171">
        <f t="shared" si="3"/>
        <v>7912</v>
      </c>
      <c r="P25" s="170">
        <f>H25+O25</f>
        <v>10302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11"/>
      <c r="D29" s="112"/>
      <c r="E29" s="112"/>
      <c r="F29" s="109" t="s">
        <v>15</v>
      </c>
      <c r="G29" s="110"/>
      <c r="H29" s="110"/>
      <c r="I29" s="110" t="s">
        <v>16</v>
      </c>
      <c r="J29" s="110"/>
      <c r="K29" s="110"/>
      <c r="L29" s="110"/>
      <c r="M29" s="110"/>
      <c r="N29" s="110"/>
      <c r="O29" s="110"/>
      <c r="P29" s="129" t="s">
        <v>84</v>
      </c>
      <c r="Q29" s="20"/>
    </row>
    <row r="30" spans="3:17" ht="49.5" customHeight="1">
      <c r="C30" s="115"/>
      <c r="D30" s="116"/>
      <c r="E30" s="116"/>
      <c r="F30" s="76" t="s">
        <v>7</v>
      </c>
      <c r="G30" s="76" t="s">
        <v>8</v>
      </c>
      <c r="H30" s="77" t="s">
        <v>9</v>
      </c>
      <c r="I30" s="78" t="s">
        <v>29</v>
      </c>
      <c r="J30" s="76" t="s">
        <v>1</v>
      </c>
      <c r="K30" s="79" t="s">
        <v>2</v>
      </c>
      <c r="L30" s="79" t="s">
        <v>3</v>
      </c>
      <c r="M30" s="79" t="s">
        <v>4</v>
      </c>
      <c r="N30" s="79" t="s">
        <v>5</v>
      </c>
      <c r="O30" s="80" t="s">
        <v>9</v>
      </c>
      <c r="P30" s="130"/>
      <c r="Q30" s="20"/>
    </row>
    <row r="31" spans="3:17" ht="49.5" customHeight="1">
      <c r="C31" s="101" t="s">
        <v>12</v>
      </c>
      <c r="D31" s="76"/>
      <c r="E31" s="76"/>
      <c r="F31" s="72">
        <v>15</v>
      </c>
      <c r="G31" s="72">
        <v>19</v>
      </c>
      <c r="H31" s="167">
        <f>SUM(F31:G31)</f>
        <v>34</v>
      </c>
      <c r="I31" s="87"/>
      <c r="J31" s="72">
        <v>1088</v>
      </c>
      <c r="K31" s="72">
        <v>694</v>
      </c>
      <c r="L31" s="72">
        <v>561</v>
      </c>
      <c r="M31" s="72">
        <v>517</v>
      </c>
      <c r="N31" s="72">
        <v>285</v>
      </c>
      <c r="O31" s="167">
        <f>SUM(I31:N31)</f>
        <v>3145</v>
      </c>
      <c r="P31" s="168">
        <f>H31+O31</f>
        <v>3179</v>
      </c>
      <c r="Q31" s="20"/>
    </row>
    <row r="32" spans="3:16" ht="49.5" customHeight="1">
      <c r="C32" s="105" t="s">
        <v>13</v>
      </c>
      <c r="D32" s="106"/>
      <c r="E32" s="106"/>
      <c r="F32" s="72">
        <v>0</v>
      </c>
      <c r="G32" s="72">
        <v>0</v>
      </c>
      <c r="H32" s="167">
        <f>SUM(F32:G32)</f>
        <v>0</v>
      </c>
      <c r="I32" s="87"/>
      <c r="J32" s="72">
        <v>7</v>
      </c>
      <c r="K32" s="72">
        <v>5</v>
      </c>
      <c r="L32" s="72">
        <v>6</v>
      </c>
      <c r="M32" s="72">
        <v>3</v>
      </c>
      <c r="N32" s="72">
        <v>6</v>
      </c>
      <c r="O32" s="167">
        <f>SUM(I32:N32)</f>
        <v>27</v>
      </c>
      <c r="P32" s="168">
        <f>H32+O32</f>
        <v>27</v>
      </c>
    </row>
    <row r="33" spans="3:16" ht="49.5" customHeight="1" thickBot="1">
      <c r="C33" s="107" t="s">
        <v>14</v>
      </c>
      <c r="D33" s="108"/>
      <c r="E33" s="108"/>
      <c r="F33" s="74">
        <f>SUM(F31:F32)</f>
        <v>15</v>
      </c>
      <c r="G33" s="74">
        <f>SUM(G31:G32)</f>
        <v>19</v>
      </c>
      <c r="H33" s="171">
        <f>SUM(F33:G33)</f>
        <v>34</v>
      </c>
      <c r="I33" s="172"/>
      <c r="J33" s="74">
        <f>SUM(J31:J32)</f>
        <v>1095</v>
      </c>
      <c r="K33" s="74">
        <f>SUM(K31:K32)</f>
        <v>699</v>
      </c>
      <c r="L33" s="74">
        <f>SUM(L31:L32)</f>
        <v>567</v>
      </c>
      <c r="M33" s="74">
        <f>SUM(M31:M32)</f>
        <v>520</v>
      </c>
      <c r="N33" s="74">
        <f>SUM(N31:N32)</f>
        <v>291</v>
      </c>
      <c r="O33" s="171">
        <f>SUM(I33:N33)</f>
        <v>3172</v>
      </c>
      <c r="P33" s="170">
        <f>H33+O33</f>
        <v>3206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11"/>
      <c r="D37" s="112"/>
      <c r="E37" s="112"/>
      <c r="F37" s="109" t="s">
        <v>15</v>
      </c>
      <c r="G37" s="110"/>
      <c r="H37" s="110"/>
      <c r="I37" s="110" t="s">
        <v>16</v>
      </c>
      <c r="J37" s="110"/>
      <c r="K37" s="110"/>
      <c r="L37" s="110"/>
      <c r="M37" s="110"/>
      <c r="N37" s="128"/>
      <c r="O37" s="126" t="s">
        <v>84</v>
      </c>
      <c r="P37" s="20"/>
      <c r="Q37" s="20"/>
    </row>
    <row r="38" spans="3:17" ht="49.5" customHeight="1" thickBot="1">
      <c r="C38" s="113"/>
      <c r="D38" s="114"/>
      <c r="E38" s="114"/>
      <c r="F38" s="81" t="s">
        <v>7</v>
      </c>
      <c r="G38" s="81" t="s">
        <v>8</v>
      </c>
      <c r="H38" s="82" t="s">
        <v>9</v>
      </c>
      <c r="I38" s="83" t="s">
        <v>1</v>
      </c>
      <c r="J38" s="81" t="s">
        <v>2</v>
      </c>
      <c r="K38" s="84" t="s">
        <v>3</v>
      </c>
      <c r="L38" s="84" t="s">
        <v>4</v>
      </c>
      <c r="M38" s="84" t="s">
        <v>5</v>
      </c>
      <c r="N38" s="85" t="s">
        <v>11</v>
      </c>
      <c r="O38" s="127"/>
      <c r="P38" s="20"/>
      <c r="Q38" s="20"/>
    </row>
    <row r="39" spans="3:17" ht="49.5" customHeight="1">
      <c r="C39" s="98" t="s">
        <v>17</v>
      </c>
      <c r="D39" s="68"/>
      <c r="E39" s="68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4</v>
      </c>
      <c r="J39" s="173">
        <f>SUM(J40:J41)</f>
        <v>11</v>
      </c>
      <c r="K39" s="173">
        <f>SUM(K40:K41)</f>
        <v>203</v>
      </c>
      <c r="L39" s="173">
        <f>SUM(L40:L41)</f>
        <v>516</v>
      </c>
      <c r="M39" s="173">
        <f>SUM(M40:M41)</f>
        <v>345</v>
      </c>
      <c r="N39" s="174">
        <f aca="true" t="shared" si="5" ref="N39:N47">SUM(I39:M39)</f>
        <v>1079</v>
      </c>
      <c r="O39" s="176">
        <f>H39+N39</f>
        <v>1079</v>
      </c>
      <c r="P39" s="20"/>
      <c r="Q39" s="20"/>
    </row>
    <row r="40" spans="3:15" ht="49.5" customHeight="1">
      <c r="C40" s="105" t="s">
        <v>12</v>
      </c>
      <c r="D40" s="106"/>
      <c r="E40" s="106"/>
      <c r="F40" s="72">
        <v>0</v>
      </c>
      <c r="G40" s="72">
        <v>0</v>
      </c>
      <c r="H40" s="167">
        <f t="shared" si="4"/>
        <v>0</v>
      </c>
      <c r="I40" s="92">
        <v>4</v>
      </c>
      <c r="J40" s="72">
        <v>11</v>
      </c>
      <c r="K40" s="72">
        <v>202</v>
      </c>
      <c r="L40" s="72">
        <v>515</v>
      </c>
      <c r="M40" s="72">
        <v>345</v>
      </c>
      <c r="N40" s="167">
        <f>SUM(I40:M40)</f>
        <v>1077</v>
      </c>
      <c r="O40" s="168">
        <f aca="true" t="shared" si="6" ref="O40:O50">H40+N40</f>
        <v>1077</v>
      </c>
    </row>
    <row r="41" spans="3:15" ht="49.5" customHeight="1" thickBot="1">
      <c r="C41" s="107" t="s">
        <v>13</v>
      </c>
      <c r="D41" s="108"/>
      <c r="E41" s="108"/>
      <c r="F41" s="74">
        <v>0</v>
      </c>
      <c r="G41" s="74">
        <v>0</v>
      </c>
      <c r="H41" s="171">
        <f t="shared" si="4"/>
        <v>0</v>
      </c>
      <c r="I41" s="93">
        <v>0</v>
      </c>
      <c r="J41" s="74">
        <v>0</v>
      </c>
      <c r="K41" s="74">
        <v>1</v>
      </c>
      <c r="L41" s="74">
        <v>1</v>
      </c>
      <c r="M41" s="74">
        <v>0</v>
      </c>
      <c r="N41" s="171">
        <f t="shared" si="5"/>
        <v>2</v>
      </c>
      <c r="O41" s="170">
        <f t="shared" si="6"/>
        <v>2</v>
      </c>
    </row>
    <row r="42" spans="3:15" ht="49.5" customHeight="1">
      <c r="C42" s="119" t="s">
        <v>30</v>
      </c>
      <c r="D42" s="120"/>
      <c r="E42" s="120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143</v>
      </c>
      <c r="J42" s="173">
        <f>SUM(J43:J44)</f>
        <v>133</v>
      </c>
      <c r="K42" s="173">
        <f>SUM(K43:K44)</f>
        <v>176</v>
      </c>
      <c r="L42" s="173">
        <f>SUM(L43:L44)</f>
        <v>226</v>
      </c>
      <c r="M42" s="173">
        <f>SUM(M43:M44)</f>
        <v>99</v>
      </c>
      <c r="N42" s="167">
        <f t="shared" si="5"/>
        <v>777</v>
      </c>
      <c r="O42" s="176">
        <f t="shared" si="6"/>
        <v>777</v>
      </c>
    </row>
    <row r="43" spans="3:15" ht="49.5" customHeight="1">
      <c r="C43" s="105" t="s">
        <v>12</v>
      </c>
      <c r="D43" s="106"/>
      <c r="E43" s="106"/>
      <c r="F43" s="72">
        <v>0</v>
      </c>
      <c r="G43" s="72">
        <v>0</v>
      </c>
      <c r="H43" s="167">
        <f t="shared" si="4"/>
        <v>0</v>
      </c>
      <c r="I43" s="92">
        <v>142</v>
      </c>
      <c r="J43" s="72">
        <v>132</v>
      </c>
      <c r="K43" s="72">
        <v>172</v>
      </c>
      <c r="L43" s="72">
        <v>217</v>
      </c>
      <c r="M43" s="72">
        <v>98</v>
      </c>
      <c r="N43" s="167">
        <f t="shared" si="5"/>
        <v>761</v>
      </c>
      <c r="O43" s="168">
        <f t="shared" si="6"/>
        <v>761</v>
      </c>
    </row>
    <row r="44" spans="3:15" ht="49.5" customHeight="1" thickBot="1">
      <c r="C44" s="107" t="s">
        <v>13</v>
      </c>
      <c r="D44" s="108"/>
      <c r="E44" s="108"/>
      <c r="F44" s="74">
        <v>0</v>
      </c>
      <c r="G44" s="74">
        <v>0</v>
      </c>
      <c r="H44" s="171">
        <f t="shared" si="4"/>
        <v>0</v>
      </c>
      <c r="I44" s="93">
        <v>1</v>
      </c>
      <c r="J44" s="74">
        <v>1</v>
      </c>
      <c r="K44" s="74">
        <v>4</v>
      </c>
      <c r="L44" s="74">
        <v>9</v>
      </c>
      <c r="M44" s="74">
        <v>1</v>
      </c>
      <c r="N44" s="171">
        <f t="shared" si="5"/>
        <v>16</v>
      </c>
      <c r="O44" s="170">
        <f t="shared" si="6"/>
        <v>16</v>
      </c>
    </row>
    <row r="45" spans="3:15" ht="49.5" customHeight="1">
      <c r="C45" s="119" t="s">
        <v>18</v>
      </c>
      <c r="D45" s="120"/>
      <c r="E45" s="120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0</v>
      </c>
      <c r="J45" s="173">
        <f>SUM(J46:J47)</f>
        <v>2</v>
      </c>
      <c r="K45" s="173">
        <f>SUM(K46:K47)</f>
        <v>5</v>
      </c>
      <c r="L45" s="173">
        <f>SUM(L46:L47)</f>
        <v>24</v>
      </c>
      <c r="M45" s="173">
        <f>SUM(M46:M47)</f>
        <v>12</v>
      </c>
      <c r="N45" s="174">
        <f>SUM(I45:M45)</f>
        <v>43</v>
      </c>
      <c r="O45" s="176">
        <f t="shared" si="6"/>
        <v>43</v>
      </c>
    </row>
    <row r="46" spans="3:15" ht="49.5" customHeight="1">
      <c r="C46" s="105" t="s">
        <v>12</v>
      </c>
      <c r="D46" s="106"/>
      <c r="E46" s="106"/>
      <c r="F46" s="72">
        <v>0</v>
      </c>
      <c r="G46" s="72">
        <v>0</v>
      </c>
      <c r="H46" s="167">
        <f t="shared" si="4"/>
        <v>0</v>
      </c>
      <c r="I46" s="92">
        <v>0</v>
      </c>
      <c r="J46" s="72">
        <v>2</v>
      </c>
      <c r="K46" s="72">
        <v>5</v>
      </c>
      <c r="L46" s="72">
        <v>24</v>
      </c>
      <c r="M46" s="72">
        <v>12</v>
      </c>
      <c r="N46" s="167">
        <f t="shared" si="5"/>
        <v>43</v>
      </c>
      <c r="O46" s="168">
        <f>H46+N46</f>
        <v>43</v>
      </c>
    </row>
    <row r="47" spans="3:15" ht="49.5" customHeight="1" thickBot="1">
      <c r="C47" s="107" t="s">
        <v>13</v>
      </c>
      <c r="D47" s="108"/>
      <c r="E47" s="108"/>
      <c r="F47" s="74">
        <v>0</v>
      </c>
      <c r="G47" s="74">
        <v>0</v>
      </c>
      <c r="H47" s="171">
        <f t="shared" si="4"/>
        <v>0</v>
      </c>
      <c r="I47" s="93">
        <v>0</v>
      </c>
      <c r="J47" s="74">
        <v>0</v>
      </c>
      <c r="K47" s="74">
        <v>0</v>
      </c>
      <c r="L47" s="74">
        <v>0</v>
      </c>
      <c r="M47" s="74">
        <v>0</v>
      </c>
      <c r="N47" s="171">
        <f t="shared" si="5"/>
        <v>0</v>
      </c>
      <c r="O47" s="170">
        <f t="shared" si="6"/>
        <v>0</v>
      </c>
    </row>
    <row r="48" spans="3:15" ht="49.5" customHeight="1">
      <c r="C48" s="119" t="s">
        <v>76</v>
      </c>
      <c r="D48" s="120"/>
      <c r="E48" s="120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10</v>
      </c>
      <c r="J48" s="173">
        <f>SUM(J49:J50)</f>
        <v>18</v>
      </c>
      <c r="K48" s="173">
        <f>SUM(K49:K50)</f>
        <v>39</v>
      </c>
      <c r="L48" s="173">
        <f>SUM(L49:L50)</f>
        <v>157</v>
      </c>
      <c r="M48" s="173">
        <f>SUM(M49:M50)</f>
        <v>100</v>
      </c>
      <c r="N48" s="174">
        <f>SUM(I48:M48)</f>
        <v>324</v>
      </c>
      <c r="O48" s="176">
        <f>H48+N48</f>
        <v>324</v>
      </c>
    </row>
    <row r="49" spans="3:15" ht="49.5" customHeight="1">
      <c r="C49" s="105" t="s">
        <v>12</v>
      </c>
      <c r="D49" s="106"/>
      <c r="E49" s="106"/>
      <c r="F49" s="72">
        <v>0</v>
      </c>
      <c r="G49" s="72">
        <v>0</v>
      </c>
      <c r="H49" s="167">
        <f t="shared" si="4"/>
        <v>0</v>
      </c>
      <c r="I49" s="92">
        <v>10</v>
      </c>
      <c r="J49" s="72">
        <v>18</v>
      </c>
      <c r="K49" s="72">
        <v>39</v>
      </c>
      <c r="L49" s="72">
        <v>155</v>
      </c>
      <c r="M49" s="72">
        <v>97</v>
      </c>
      <c r="N49" s="167">
        <f>SUM(I49:M49)</f>
        <v>319</v>
      </c>
      <c r="O49" s="168">
        <f t="shared" si="6"/>
        <v>319</v>
      </c>
    </row>
    <row r="50" spans="3:15" ht="49.5" customHeight="1" thickBot="1">
      <c r="C50" s="107" t="s">
        <v>13</v>
      </c>
      <c r="D50" s="108"/>
      <c r="E50" s="108"/>
      <c r="F50" s="74">
        <v>0</v>
      </c>
      <c r="G50" s="74">
        <v>0</v>
      </c>
      <c r="H50" s="171">
        <f t="shared" si="4"/>
        <v>0</v>
      </c>
      <c r="I50" s="93">
        <v>0</v>
      </c>
      <c r="J50" s="74">
        <v>0</v>
      </c>
      <c r="K50" s="74">
        <v>0</v>
      </c>
      <c r="L50" s="74">
        <v>2</v>
      </c>
      <c r="M50" s="74">
        <v>3</v>
      </c>
      <c r="N50" s="171">
        <f>SUM(I50:M50)</f>
        <v>5</v>
      </c>
      <c r="O50" s="170">
        <f t="shared" si="6"/>
        <v>5</v>
      </c>
    </row>
    <row r="51" spans="3:15" ht="49.5" customHeight="1" thickBot="1">
      <c r="C51" s="117" t="s">
        <v>14</v>
      </c>
      <c r="D51" s="118"/>
      <c r="E51" s="118"/>
      <c r="F51" s="86">
        <v>0</v>
      </c>
      <c r="G51" s="86">
        <v>0</v>
      </c>
      <c r="H51" s="177">
        <f t="shared" si="4"/>
        <v>0</v>
      </c>
      <c r="I51" s="94">
        <v>157</v>
      </c>
      <c r="J51" s="86">
        <v>164</v>
      </c>
      <c r="K51" s="86">
        <v>422</v>
      </c>
      <c r="L51" s="86">
        <v>918</v>
      </c>
      <c r="M51" s="86">
        <v>552</v>
      </c>
      <c r="N51" s="177">
        <f>SUM(I51:M51)</f>
        <v>2213</v>
      </c>
      <c r="O51" s="178">
        <f>H51+N51</f>
        <v>2213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F4" sqref="F4"/>
      <selection pane="bottomLeft" activeCell="F14" sqref="F14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103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2412</v>
      </c>
      <c r="G10" s="179">
        <f>SUM(G11,G17,G20,G25,G29,G30)</f>
        <v>2784</v>
      </c>
      <c r="H10" s="180">
        <f>SUM(F10:G10)</f>
        <v>5196</v>
      </c>
      <c r="I10" s="181"/>
      <c r="J10" s="179">
        <f>SUM(J11,J17,J20,J25,J29,J30)</f>
        <v>9665</v>
      </c>
      <c r="K10" s="179">
        <f>SUM(K11,K17,K20,K25,K29,K30)</f>
        <v>6455</v>
      </c>
      <c r="L10" s="179">
        <f>SUM(L11,L17,L20,L25,L29,L30)</f>
        <v>3799</v>
      </c>
      <c r="M10" s="179">
        <f>SUM(M11,M17,M20,M25,M29,M30)</f>
        <v>2800</v>
      </c>
      <c r="N10" s="179">
        <f>SUM(N11,N17,N20,N25,N29,N30)</f>
        <v>1232</v>
      </c>
      <c r="O10" s="180">
        <f>SUM(I10:N10)</f>
        <v>23951</v>
      </c>
      <c r="P10" s="182">
        <f>SUM(O10,H10)</f>
        <v>29147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143</v>
      </c>
      <c r="G11" s="183">
        <f>SUM(G12:G16)</f>
        <v>209</v>
      </c>
      <c r="H11" s="184">
        <f aca="true" t="shared" si="0" ref="H11:H74">SUM(F11:G11)</f>
        <v>352</v>
      </c>
      <c r="I11" s="185"/>
      <c r="J11" s="183">
        <f>SUM(J12:J16)</f>
        <v>2245</v>
      </c>
      <c r="K11" s="183">
        <f>SUM(K12:K16)</f>
        <v>1605</v>
      </c>
      <c r="L11" s="183">
        <f>SUM(L12:L16)</f>
        <v>920</v>
      </c>
      <c r="M11" s="183">
        <f>SUM(M12:M16)</f>
        <v>794</v>
      </c>
      <c r="N11" s="183">
        <f>SUM(N12:N16)</f>
        <v>424</v>
      </c>
      <c r="O11" s="184">
        <f aca="true" t="shared" si="1" ref="O11:O74">SUM(I11:N11)</f>
        <v>5988</v>
      </c>
      <c r="P11" s="186">
        <f aca="true" t="shared" si="2" ref="P11:P74">SUM(O11,H11)</f>
        <v>6340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>SUM(F12:G12)</f>
        <v>0</v>
      </c>
      <c r="I12" s="88"/>
      <c r="J12" s="52">
        <v>1177</v>
      </c>
      <c r="K12" s="52">
        <v>652</v>
      </c>
      <c r="L12" s="52">
        <v>284</v>
      </c>
      <c r="M12" s="52">
        <v>199</v>
      </c>
      <c r="N12" s="52">
        <v>98</v>
      </c>
      <c r="O12" s="184">
        <f t="shared" si="1"/>
        <v>2410</v>
      </c>
      <c r="P12" s="186">
        <f t="shared" si="2"/>
        <v>2410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2</v>
      </c>
      <c r="H13" s="184">
        <f t="shared" si="0"/>
        <v>2</v>
      </c>
      <c r="I13" s="88"/>
      <c r="J13" s="52">
        <v>4</v>
      </c>
      <c r="K13" s="52">
        <v>10</v>
      </c>
      <c r="L13" s="52">
        <v>20</v>
      </c>
      <c r="M13" s="52">
        <v>33</v>
      </c>
      <c r="N13" s="52">
        <v>43</v>
      </c>
      <c r="O13" s="184">
        <f t="shared" si="1"/>
        <v>110</v>
      </c>
      <c r="P13" s="186">
        <f t="shared" si="2"/>
        <v>112</v>
      </c>
    </row>
    <row r="14" spans="3:16" ht="30" customHeight="1">
      <c r="C14" s="28"/>
      <c r="D14" s="29"/>
      <c r="E14" s="31" t="s">
        <v>41</v>
      </c>
      <c r="F14" s="52">
        <v>51</v>
      </c>
      <c r="G14" s="52">
        <v>75</v>
      </c>
      <c r="H14" s="184">
        <f t="shared" si="0"/>
        <v>126</v>
      </c>
      <c r="I14" s="88"/>
      <c r="J14" s="52">
        <v>271</v>
      </c>
      <c r="K14" s="52">
        <v>174</v>
      </c>
      <c r="L14" s="52">
        <v>118</v>
      </c>
      <c r="M14" s="52">
        <v>134</v>
      </c>
      <c r="N14" s="52">
        <v>83</v>
      </c>
      <c r="O14" s="184">
        <f t="shared" si="1"/>
        <v>780</v>
      </c>
      <c r="P14" s="186">
        <f t="shared" si="2"/>
        <v>906</v>
      </c>
    </row>
    <row r="15" spans="3:16" ht="30" customHeight="1">
      <c r="C15" s="28"/>
      <c r="D15" s="29"/>
      <c r="E15" s="31" t="s">
        <v>42</v>
      </c>
      <c r="F15" s="52">
        <v>39</v>
      </c>
      <c r="G15" s="52">
        <v>68</v>
      </c>
      <c r="H15" s="184">
        <f t="shared" si="0"/>
        <v>107</v>
      </c>
      <c r="I15" s="88"/>
      <c r="J15" s="52">
        <v>146</v>
      </c>
      <c r="K15" s="52">
        <v>108</v>
      </c>
      <c r="L15" s="52">
        <v>77</v>
      </c>
      <c r="M15" s="52">
        <v>73</v>
      </c>
      <c r="N15" s="52">
        <v>26</v>
      </c>
      <c r="O15" s="184">
        <f t="shared" si="1"/>
        <v>430</v>
      </c>
      <c r="P15" s="186">
        <f t="shared" si="2"/>
        <v>537</v>
      </c>
    </row>
    <row r="16" spans="3:16" ht="30" customHeight="1">
      <c r="C16" s="28"/>
      <c r="D16" s="29"/>
      <c r="E16" s="31" t="s">
        <v>43</v>
      </c>
      <c r="F16" s="52">
        <v>53</v>
      </c>
      <c r="G16" s="52">
        <v>64</v>
      </c>
      <c r="H16" s="184">
        <f t="shared" si="0"/>
        <v>117</v>
      </c>
      <c r="I16" s="88"/>
      <c r="J16" s="52">
        <v>647</v>
      </c>
      <c r="K16" s="52">
        <v>661</v>
      </c>
      <c r="L16" s="52">
        <v>421</v>
      </c>
      <c r="M16" s="52">
        <v>355</v>
      </c>
      <c r="N16" s="52">
        <v>174</v>
      </c>
      <c r="O16" s="184">
        <f t="shared" si="1"/>
        <v>2258</v>
      </c>
      <c r="P16" s="186">
        <f t="shared" si="2"/>
        <v>2375</v>
      </c>
    </row>
    <row r="17" spans="3:16" ht="30" customHeight="1">
      <c r="C17" s="28"/>
      <c r="D17" s="32" t="s">
        <v>44</v>
      </c>
      <c r="E17" s="33"/>
      <c r="F17" s="183">
        <f>SUM(F18:F19)</f>
        <v>318</v>
      </c>
      <c r="G17" s="183">
        <f>SUM(G18:G19)</f>
        <v>297</v>
      </c>
      <c r="H17" s="184">
        <f t="shared" si="0"/>
        <v>615</v>
      </c>
      <c r="I17" s="185"/>
      <c r="J17" s="183">
        <f>SUM(J18:J19)</f>
        <v>2197</v>
      </c>
      <c r="K17" s="183">
        <f>SUM(K18:K19)</f>
        <v>1290</v>
      </c>
      <c r="L17" s="183">
        <f>SUM(L18:L19)</f>
        <v>683</v>
      </c>
      <c r="M17" s="183">
        <f>SUM(M18:M19)</f>
        <v>444</v>
      </c>
      <c r="N17" s="183">
        <f>SUM(N18:N19)</f>
        <v>147</v>
      </c>
      <c r="O17" s="184">
        <f t="shared" si="1"/>
        <v>4761</v>
      </c>
      <c r="P17" s="186">
        <f t="shared" si="2"/>
        <v>5376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8"/>
      <c r="J18" s="52">
        <v>1669</v>
      </c>
      <c r="K18" s="52">
        <v>942</v>
      </c>
      <c r="L18" s="52">
        <v>538</v>
      </c>
      <c r="M18" s="52">
        <v>360</v>
      </c>
      <c r="N18" s="52">
        <v>135</v>
      </c>
      <c r="O18" s="184">
        <f t="shared" si="1"/>
        <v>3644</v>
      </c>
      <c r="P18" s="186">
        <f t="shared" si="2"/>
        <v>3644</v>
      </c>
    </row>
    <row r="19" spans="3:16" ht="30" customHeight="1">
      <c r="C19" s="28"/>
      <c r="D19" s="29"/>
      <c r="E19" s="31" t="s">
        <v>46</v>
      </c>
      <c r="F19" s="52">
        <v>318</v>
      </c>
      <c r="G19" s="52">
        <v>297</v>
      </c>
      <c r="H19" s="184">
        <f t="shared" si="0"/>
        <v>615</v>
      </c>
      <c r="I19" s="88"/>
      <c r="J19" s="52">
        <v>528</v>
      </c>
      <c r="K19" s="52">
        <v>348</v>
      </c>
      <c r="L19" s="52">
        <v>145</v>
      </c>
      <c r="M19" s="52">
        <v>84</v>
      </c>
      <c r="N19" s="52">
        <v>12</v>
      </c>
      <c r="O19" s="184">
        <f t="shared" si="1"/>
        <v>1117</v>
      </c>
      <c r="P19" s="186">
        <f t="shared" si="2"/>
        <v>1732</v>
      </c>
    </row>
    <row r="20" spans="3:16" ht="30" customHeight="1">
      <c r="C20" s="28"/>
      <c r="D20" s="32" t="s">
        <v>47</v>
      </c>
      <c r="E20" s="33"/>
      <c r="F20" s="183">
        <f>SUM(F21:F24)</f>
        <v>4</v>
      </c>
      <c r="G20" s="183">
        <f>SUM(G21:G24)</f>
        <v>16</v>
      </c>
      <c r="H20" s="184">
        <f t="shared" si="0"/>
        <v>20</v>
      </c>
      <c r="I20" s="185"/>
      <c r="J20" s="183">
        <f>SUM(J21:J24)</f>
        <v>166</v>
      </c>
      <c r="K20" s="183">
        <f>SUM(K21:K24)</f>
        <v>137</v>
      </c>
      <c r="L20" s="183">
        <f>SUM(L21:L24)</f>
        <v>173</v>
      </c>
      <c r="M20" s="183">
        <f>SUM(M21:M24)</f>
        <v>160</v>
      </c>
      <c r="N20" s="183">
        <f>SUM(N21:N24)</f>
        <v>64</v>
      </c>
      <c r="O20" s="184">
        <f t="shared" si="1"/>
        <v>700</v>
      </c>
      <c r="P20" s="186">
        <f t="shared" si="2"/>
        <v>720</v>
      </c>
    </row>
    <row r="21" spans="3:16" ht="30" customHeight="1">
      <c r="C21" s="28"/>
      <c r="D21" s="29"/>
      <c r="E21" s="31" t="s">
        <v>48</v>
      </c>
      <c r="F21" s="52">
        <v>3</v>
      </c>
      <c r="G21" s="52">
        <v>14</v>
      </c>
      <c r="H21" s="184">
        <f t="shared" si="0"/>
        <v>17</v>
      </c>
      <c r="I21" s="88"/>
      <c r="J21" s="52">
        <v>132</v>
      </c>
      <c r="K21" s="52">
        <v>104</v>
      </c>
      <c r="L21" s="52">
        <v>153</v>
      </c>
      <c r="M21" s="52">
        <v>145</v>
      </c>
      <c r="N21" s="52">
        <v>61</v>
      </c>
      <c r="O21" s="184">
        <f t="shared" si="1"/>
        <v>595</v>
      </c>
      <c r="P21" s="186">
        <f t="shared" si="2"/>
        <v>612</v>
      </c>
    </row>
    <row r="22" spans="3:16" ht="30" customHeight="1">
      <c r="C22" s="28"/>
      <c r="D22" s="29"/>
      <c r="E22" s="34" t="s">
        <v>49</v>
      </c>
      <c r="F22" s="52">
        <v>1</v>
      </c>
      <c r="G22" s="52">
        <v>2</v>
      </c>
      <c r="H22" s="184">
        <f t="shared" si="0"/>
        <v>3</v>
      </c>
      <c r="I22" s="88"/>
      <c r="J22" s="52">
        <v>34</v>
      </c>
      <c r="K22" s="52">
        <v>33</v>
      </c>
      <c r="L22" s="52">
        <v>20</v>
      </c>
      <c r="M22" s="52">
        <v>15</v>
      </c>
      <c r="N22" s="52">
        <v>3</v>
      </c>
      <c r="O22" s="184">
        <f t="shared" si="1"/>
        <v>105</v>
      </c>
      <c r="P22" s="186">
        <f t="shared" si="2"/>
        <v>108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8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845</v>
      </c>
      <c r="G25" s="183">
        <f>SUM(G26:G28)</f>
        <v>1039</v>
      </c>
      <c r="H25" s="184">
        <f t="shared" si="0"/>
        <v>1884</v>
      </c>
      <c r="I25" s="185"/>
      <c r="J25" s="183">
        <f>SUM(J26:J28)</f>
        <v>1670</v>
      </c>
      <c r="K25" s="183">
        <f>SUM(K26:K28)</f>
        <v>1462</v>
      </c>
      <c r="L25" s="183">
        <f>SUM(L26:L28)</f>
        <v>898</v>
      </c>
      <c r="M25" s="183">
        <f>SUM(M26:M28)</f>
        <v>619</v>
      </c>
      <c r="N25" s="183">
        <f>SUM(N26:N28)</f>
        <v>256</v>
      </c>
      <c r="O25" s="184">
        <f t="shared" si="1"/>
        <v>4905</v>
      </c>
      <c r="P25" s="186">
        <f t="shared" si="2"/>
        <v>6789</v>
      </c>
    </row>
    <row r="26" spans="3:16" ht="30" customHeight="1">
      <c r="C26" s="28"/>
      <c r="D26" s="29"/>
      <c r="E26" s="34" t="s">
        <v>52</v>
      </c>
      <c r="F26" s="52">
        <v>809</v>
      </c>
      <c r="G26" s="52">
        <v>1001</v>
      </c>
      <c r="H26" s="184">
        <f t="shared" si="0"/>
        <v>1810</v>
      </c>
      <c r="I26" s="88"/>
      <c r="J26" s="52">
        <v>1617</v>
      </c>
      <c r="K26" s="52">
        <v>1422</v>
      </c>
      <c r="L26" s="52">
        <v>881</v>
      </c>
      <c r="M26" s="52">
        <v>600</v>
      </c>
      <c r="N26" s="52">
        <v>256</v>
      </c>
      <c r="O26" s="184">
        <f t="shared" si="1"/>
        <v>4776</v>
      </c>
      <c r="P26" s="186">
        <f t="shared" si="2"/>
        <v>6586</v>
      </c>
    </row>
    <row r="27" spans="3:16" ht="30" customHeight="1">
      <c r="C27" s="28"/>
      <c r="D27" s="29"/>
      <c r="E27" s="34" t="s">
        <v>53</v>
      </c>
      <c r="F27" s="52">
        <v>15</v>
      </c>
      <c r="G27" s="52">
        <v>20</v>
      </c>
      <c r="H27" s="184">
        <f t="shared" si="0"/>
        <v>35</v>
      </c>
      <c r="I27" s="88"/>
      <c r="J27" s="52">
        <v>20</v>
      </c>
      <c r="K27" s="52">
        <v>23</v>
      </c>
      <c r="L27" s="52">
        <v>8</v>
      </c>
      <c r="M27" s="52">
        <v>11</v>
      </c>
      <c r="N27" s="52">
        <v>0</v>
      </c>
      <c r="O27" s="184">
        <f t="shared" si="1"/>
        <v>62</v>
      </c>
      <c r="P27" s="186">
        <f t="shared" si="2"/>
        <v>97</v>
      </c>
    </row>
    <row r="28" spans="3:16" ht="30" customHeight="1">
      <c r="C28" s="28"/>
      <c r="D28" s="29"/>
      <c r="E28" s="34" t="s">
        <v>54</v>
      </c>
      <c r="F28" s="52">
        <v>21</v>
      </c>
      <c r="G28" s="52">
        <v>18</v>
      </c>
      <c r="H28" s="184">
        <f t="shared" si="0"/>
        <v>39</v>
      </c>
      <c r="I28" s="88"/>
      <c r="J28" s="52">
        <v>33</v>
      </c>
      <c r="K28" s="52">
        <v>17</v>
      </c>
      <c r="L28" s="52">
        <v>9</v>
      </c>
      <c r="M28" s="52">
        <v>8</v>
      </c>
      <c r="N28" s="52">
        <v>0</v>
      </c>
      <c r="O28" s="184">
        <f t="shared" si="1"/>
        <v>67</v>
      </c>
      <c r="P28" s="186">
        <f t="shared" si="2"/>
        <v>106</v>
      </c>
    </row>
    <row r="29" spans="3:16" ht="30" customHeight="1">
      <c r="C29" s="28"/>
      <c r="D29" s="36" t="s">
        <v>55</v>
      </c>
      <c r="E29" s="37"/>
      <c r="F29" s="52">
        <v>18</v>
      </c>
      <c r="G29" s="52">
        <v>13</v>
      </c>
      <c r="H29" s="184">
        <f t="shared" si="0"/>
        <v>31</v>
      </c>
      <c r="I29" s="88"/>
      <c r="J29" s="52">
        <v>83</v>
      </c>
      <c r="K29" s="52">
        <v>65</v>
      </c>
      <c r="L29" s="52">
        <v>51</v>
      </c>
      <c r="M29" s="52">
        <v>47</v>
      </c>
      <c r="N29" s="52">
        <v>24</v>
      </c>
      <c r="O29" s="184">
        <f t="shared" si="1"/>
        <v>270</v>
      </c>
      <c r="P29" s="186">
        <f t="shared" si="2"/>
        <v>301</v>
      </c>
    </row>
    <row r="30" spans="3:16" ht="30" customHeight="1" thickBot="1">
      <c r="C30" s="38"/>
      <c r="D30" s="39" t="s">
        <v>56</v>
      </c>
      <c r="E30" s="40"/>
      <c r="F30" s="54">
        <v>1084</v>
      </c>
      <c r="G30" s="54">
        <v>1210</v>
      </c>
      <c r="H30" s="187">
        <f t="shared" si="0"/>
        <v>2294</v>
      </c>
      <c r="I30" s="89"/>
      <c r="J30" s="54">
        <v>3304</v>
      </c>
      <c r="K30" s="54">
        <v>1896</v>
      </c>
      <c r="L30" s="54">
        <v>1074</v>
      </c>
      <c r="M30" s="54">
        <v>736</v>
      </c>
      <c r="N30" s="54">
        <v>317</v>
      </c>
      <c r="O30" s="187">
        <f t="shared" si="1"/>
        <v>7327</v>
      </c>
      <c r="P30" s="188">
        <f t="shared" si="2"/>
        <v>9621</v>
      </c>
    </row>
    <row r="31" spans="3:16" ht="30" customHeight="1">
      <c r="C31" s="25" t="s">
        <v>57</v>
      </c>
      <c r="D31" s="41"/>
      <c r="E31" s="42"/>
      <c r="F31" s="179">
        <f>SUM(F32:F40)</f>
        <v>15</v>
      </c>
      <c r="G31" s="179">
        <f>SUM(G32:G40)</f>
        <v>20</v>
      </c>
      <c r="H31" s="180">
        <f t="shared" si="0"/>
        <v>35</v>
      </c>
      <c r="I31" s="181"/>
      <c r="J31" s="179">
        <f>SUM(J32:J40)</f>
        <v>1181</v>
      </c>
      <c r="K31" s="179">
        <f>SUM(K32:K40)</f>
        <v>783</v>
      </c>
      <c r="L31" s="179">
        <f>SUM(L32:L40)</f>
        <v>633</v>
      </c>
      <c r="M31" s="179">
        <f>SUM(M32:M40)</f>
        <v>548</v>
      </c>
      <c r="N31" s="179">
        <f>SUM(N32:N40)</f>
        <v>302</v>
      </c>
      <c r="O31" s="180">
        <f t="shared" si="1"/>
        <v>3447</v>
      </c>
      <c r="P31" s="182">
        <f t="shared" si="2"/>
        <v>3482</v>
      </c>
    </row>
    <row r="32" spans="3:16" ht="30" customHeight="1">
      <c r="C32" s="43"/>
      <c r="D32" s="36" t="s">
        <v>58</v>
      </c>
      <c r="E32" s="37"/>
      <c r="F32" s="90">
        <v>0</v>
      </c>
      <c r="G32" s="90">
        <v>0</v>
      </c>
      <c r="H32" s="189">
        <f t="shared" si="0"/>
        <v>0</v>
      </c>
      <c r="I32" s="53"/>
      <c r="J32" s="90">
        <v>106</v>
      </c>
      <c r="K32" s="90">
        <v>142</v>
      </c>
      <c r="L32" s="90">
        <v>99</v>
      </c>
      <c r="M32" s="90">
        <v>69</v>
      </c>
      <c r="N32" s="90">
        <v>18</v>
      </c>
      <c r="O32" s="189">
        <f t="shared" si="1"/>
        <v>434</v>
      </c>
      <c r="P32" s="190">
        <f t="shared" si="2"/>
        <v>434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</v>
      </c>
      <c r="P33" s="186">
        <f t="shared" si="2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814</v>
      </c>
      <c r="K34" s="52">
        <v>434</v>
      </c>
      <c r="L34" s="52">
        <v>224</v>
      </c>
      <c r="M34" s="52">
        <v>99</v>
      </c>
      <c r="N34" s="52">
        <v>43</v>
      </c>
      <c r="O34" s="184">
        <f t="shared" si="1"/>
        <v>1614</v>
      </c>
      <c r="P34" s="186">
        <f t="shared" si="2"/>
        <v>1614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3</v>
      </c>
      <c r="H35" s="183">
        <f t="shared" si="0"/>
        <v>3</v>
      </c>
      <c r="I35" s="88"/>
      <c r="J35" s="52">
        <v>34</v>
      </c>
      <c r="K35" s="52">
        <v>29</v>
      </c>
      <c r="L35" s="52">
        <v>57</v>
      </c>
      <c r="M35" s="52">
        <v>25</v>
      </c>
      <c r="N35" s="52">
        <v>19</v>
      </c>
      <c r="O35" s="184">
        <f t="shared" si="1"/>
        <v>164</v>
      </c>
      <c r="P35" s="186">
        <f t="shared" si="2"/>
        <v>167</v>
      </c>
    </row>
    <row r="36" spans="3:16" ht="30" customHeight="1">
      <c r="C36" s="28"/>
      <c r="D36" s="36" t="s">
        <v>61</v>
      </c>
      <c r="E36" s="37"/>
      <c r="F36" s="52">
        <v>15</v>
      </c>
      <c r="G36" s="52">
        <v>15</v>
      </c>
      <c r="H36" s="183">
        <f t="shared" si="0"/>
        <v>30</v>
      </c>
      <c r="I36" s="88"/>
      <c r="J36" s="52">
        <v>103</v>
      </c>
      <c r="K36" s="52">
        <v>56</v>
      </c>
      <c r="L36" s="52">
        <v>58</v>
      </c>
      <c r="M36" s="52">
        <v>32</v>
      </c>
      <c r="N36" s="52">
        <v>6</v>
      </c>
      <c r="O36" s="184">
        <f t="shared" si="1"/>
        <v>255</v>
      </c>
      <c r="P36" s="186">
        <f t="shared" si="2"/>
        <v>285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</v>
      </c>
      <c r="H37" s="183">
        <f t="shared" si="0"/>
        <v>2</v>
      </c>
      <c r="I37" s="53"/>
      <c r="J37" s="52">
        <v>118</v>
      </c>
      <c r="K37" s="52">
        <v>111</v>
      </c>
      <c r="L37" s="52">
        <v>100</v>
      </c>
      <c r="M37" s="52">
        <v>61</v>
      </c>
      <c r="N37" s="52">
        <v>30</v>
      </c>
      <c r="O37" s="184">
        <f t="shared" si="1"/>
        <v>420</v>
      </c>
      <c r="P37" s="186">
        <f t="shared" si="2"/>
        <v>422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8" t="s">
        <v>64</v>
      </c>
      <c r="E39" s="159"/>
      <c r="F39" s="52">
        <v>0</v>
      </c>
      <c r="G39" s="52">
        <v>0</v>
      </c>
      <c r="H39" s="184">
        <f t="shared" si="0"/>
        <v>0</v>
      </c>
      <c r="I39" s="53"/>
      <c r="J39" s="52">
        <v>1</v>
      </c>
      <c r="K39" s="52">
        <v>4</v>
      </c>
      <c r="L39" s="52">
        <v>88</v>
      </c>
      <c r="M39" s="52">
        <v>256</v>
      </c>
      <c r="N39" s="52">
        <v>181</v>
      </c>
      <c r="O39" s="184">
        <f t="shared" si="1"/>
        <v>530</v>
      </c>
      <c r="P39" s="186">
        <f t="shared" si="2"/>
        <v>530</v>
      </c>
    </row>
    <row r="40" spans="3:16" ht="30" customHeight="1" thickBot="1">
      <c r="C40" s="38"/>
      <c r="D40" s="160" t="s">
        <v>65</v>
      </c>
      <c r="E40" s="161"/>
      <c r="F40" s="91">
        <v>0</v>
      </c>
      <c r="G40" s="91">
        <v>0</v>
      </c>
      <c r="H40" s="191">
        <f t="shared" si="0"/>
        <v>0</v>
      </c>
      <c r="I40" s="55"/>
      <c r="J40" s="91">
        <v>4</v>
      </c>
      <c r="K40" s="91">
        <v>7</v>
      </c>
      <c r="L40" s="91">
        <v>7</v>
      </c>
      <c r="M40" s="91">
        <v>6</v>
      </c>
      <c r="N40" s="91">
        <v>5</v>
      </c>
      <c r="O40" s="191">
        <f t="shared" si="1"/>
        <v>29</v>
      </c>
      <c r="P40" s="192">
        <f t="shared" si="2"/>
        <v>29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157</v>
      </c>
      <c r="K41" s="179">
        <f>SUM(K42:K45)</f>
        <v>164</v>
      </c>
      <c r="L41" s="179">
        <f>SUM(L42:L45)</f>
        <v>427</v>
      </c>
      <c r="M41" s="179">
        <f>SUM(M42:M45)</f>
        <v>930</v>
      </c>
      <c r="N41" s="179">
        <f>SUM(N42:N45)</f>
        <v>561</v>
      </c>
      <c r="O41" s="180">
        <f t="shared" si="1"/>
        <v>2239</v>
      </c>
      <c r="P41" s="182">
        <f t="shared" si="2"/>
        <v>2239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4</v>
      </c>
      <c r="K42" s="52">
        <v>11</v>
      </c>
      <c r="L42" s="52">
        <v>203</v>
      </c>
      <c r="M42" s="52">
        <v>519</v>
      </c>
      <c r="N42" s="52">
        <v>347</v>
      </c>
      <c r="O42" s="194">
        <f t="shared" si="1"/>
        <v>1084</v>
      </c>
      <c r="P42" s="186">
        <f t="shared" si="2"/>
        <v>1084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143</v>
      </c>
      <c r="K43" s="52">
        <v>133</v>
      </c>
      <c r="L43" s="52">
        <v>179</v>
      </c>
      <c r="M43" s="52">
        <v>229</v>
      </c>
      <c r="N43" s="52">
        <v>100</v>
      </c>
      <c r="O43" s="194">
        <f t="shared" si="1"/>
        <v>784</v>
      </c>
      <c r="P43" s="186">
        <f t="shared" si="2"/>
        <v>784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0</v>
      </c>
      <c r="K44" s="52">
        <v>2</v>
      </c>
      <c r="L44" s="52">
        <v>5</v>
      </c>
      <c r="M44" s="52">
        <v>24</v>
      </c>
      <c r="N44" s="52">
        <v>13</v>
      </c>
      <c r="O44" s="194">
        <f t="shared" si="1"/>
        <v>44</v>
      </c>
      <c r="P44" s="186">
        <f t="shared" si="2"/>
        <v>44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10</v>
      </c>
      <c r="K45" s="54">
        <v>18</v>
      </c>
      <c r="L45" s="54">
        <v>40</v>
      </c>
      <c r="M45" s="54">
        <v>158</v>
      </c>
      <c r="N45" s="54">
        <v>101</v>
      </c>
      <c r="O45" s="196">
        <f t="shared" si="1"/>
        <v>327</v>
      </c>
      <c r="P45" s="188">
        <f t="shared" si="2"/>
        <v>327</v>
      </c>
    </row>
    <row r="46" spans="3:16" ht="30" customHeight="1" thickBot="1">
      <c r="C46" s="162" t="s">
        <v>70</v>
      </c>
      <c r="D46" s="163"/>
      <c r="E46" s="164"/>
      <c r="F46" s="197">
        <f>SUM(F10,F31,F41)</f>
        <v>2427</v>
      </c>
      <c r="G46" s="197">
        <f>SUM(G10,G31,G41)</f>
        <v>2804</v>
      </c>
      <c r="H46" s="198">
        <f t="shared" si="0"/>
        <v>5231</v>
      </c>
      <c r="I46" s="199"/>
      <c r="J46" s="197">
        <f>SUM(J10,J31,J41)</f>
        <v>11003</v>
      </c>
      <c r="K46" s="197">
        <f>SUM(K10,K31,K41)</f>
        <v>7402</v>
      </c>
      <c r="L46" s="197">
        <f>SUM(L10,L31,L41)</f>
        <v>4859</v>
      </c>
      <c r="M46" s="197">
        <f>SUM(M10,M31,M41)</f>
        <v>4278</v>
      </c>
      <c r="N46" s="197">
        <f>SUM(N10,N31,N41)</f>
        <v>2095</v>
      </c>
      <c r="O46" s="198">
        <f t="shared" si="1"/>
        <v>29637</v>
      </c>
      <c r="P46" s="200">
        <f t="shared" si="2"/>
        <v>34868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2135957</v>
      </c>
      <c r="G48" s="179">
        <f>SUM(G49,G55,G58,G63,G67,G68)</f>
        <v>3341609</v>
      </c>
      <c r="H48" s="180">
        <f t="shared" si="0"/>
        <v>5477566</v>
      </c>
      <c r="I48" s="181"/>
      <c r="J48" s="179">
        <f>SUM(J49,J55,J58,J63,J67,J68)</f>
        <v>29047427</v>
      </c>
      <c r="K48" s="179">
        <f>SUM(K49,K55,K58,K63,K67,K68)</f>
        <v>22338161</v>
      </c>
      <c r="L48" s="179">
        <f>SUM(L49,L55,L58,L63,L67,L68)</f>
        <v>18213948</v>
      </c>
      <c r="M48" s="179">
        <f>SUM(M49,M55,M58,M63,M67,M68)</f>
        <v>15936412</v>
      </c>
      <c r="N48" s="179">
        <f>SUM(N49,N55,N58,N63,N67,N68)</f>
        <v>7981757</v>
      </c>
      <c r="O48" s="180">
        <f t="shared" si="1"/>
        <v>93517705</v>
      </c>
      <c r="P48" s="182">
        <f t="shared" si="2"/>
        <v>98995271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282526</v>
      </c>
      <c r="G49" s="183">
        <f>SUM(G50:G54)</f>
        <v>598786</v>
      </c>
      <c r="H49" s="184">
        <f t="shared" si="0"/>
        <v>881312</v>
      </c>
      <c r="I49" s="185"/>
      <c r="J49" s="183">
        <f>SUM(J50:J54)</f>
        <v>6157341</v>
      </c>
      <c r="K49" s="183">
        <f>SUM(K50:K54)</f>
        <v>4322185</v>
      </c>
      <c r="L49" s="183">
        <f>SUM(L50:L54)</f>
        <v>3202492</v>
      </c>
      <c r="M49" s="183">
        <f>SUM(M50:M54)</f>
        <v>3438732</v>
      </c>
      <c r="N49" s="183">
        <f>SUM(N50:N54)</f>
        <v>2411081</v>
      </c>
      <c r="O49" s="184">
        <f t="shared" si="1"/>
        <v>19531831</v>
      </c>
      <c r="P49" s="186">
        <f t="shared" si="2"/>
        <v>20413143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8"/>
      <c r="J50" s="52">
        <v>3888171</v>
      </c>
      <c r="K50" s="52">
        <v>2453869</v>
      </c>
      <c r="L50" s="52">
        <v>1798326</v>
      </c>
      <c r="M50" s="52">
        <v>1863360</v>
      </c>
      <c r="N50" s="52">
        <v>1375061</v>
      </c>
      <c r="O50" s="194">
        <f t="shared" si="1"/>
        <v>11378787</v>
      </c>
      <c r="P50" s="186">
        <f t="shared" si="2"/>
        <v>11378787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7263</v>
      </c>
      <c r="H51" s="184">
        <f t="shared" si="0"/>
        <v>7263</v>
      </c>
      <c r="I51" s="88"/>
      <c r="J51" s="52">
        <v>20495</v>
      </c>
      <c r="K51" s="52">
        <v>38479</v>
      </c>
      <c r="L51" s="52">
        <v>135398</v>
      </c>
      <c r="M51" s="52">
        <v>266277</v>
      </c>
      <c r="N51" s="52">
        <v>338258</v>
      </c>
      <c r="O51" s="194">
        <f t="shared" si="1"/>
        <v>798907</v>
      </c>
      <c r="P51" s="186">
        <f t="shared" si="2"/>
        <v>806170</v>
      </c>
    </row>
    <row r="52" spans="3:16" ht="30" customHeight="1">
      <c r="C52" s="28"/>
      <c r="D52" s="29"/>
      <c r="E52" s="31" t="s">
        <v>41</v>
      </c>
      <c r="F52" s="52">
        <v>123050</v>
      </c>
      <c r="G52" s="52">
        <v>263309</v>
      </c>
      <c r="H52" s="184">
        <f t="shared" si="0"/>
        <v>386359</v>
      </c>
      <c r="I52" s="88"/>
      <c r="J52" s="52">
        <v>1070134</v>
      </c>
      <c r="K52" s="52">
        <v>828931</v>
      </c>
      <c r="L52" s="52">
        <v>581418</v>
      </c>
      <c r="M52" s="52">
        <v>688086</v>
      </c>
      <c r="N52" s="52">
        <v>422954</v>
      </c>
      <c r="O52" s="194">
        <f t="shared" si="1"/>
        <v>3591523</v>
      </c>
      <c r="P52" s="186">
        <f t="shared" si="2"/>
        <v>3977882</v>
      </c>
    </row>
    <row r="53" spans="3:16" ht="30" customHeight="1">
      <c r="C53" s="28"/>
      <c r="D53" s="29"/>
      <c r="E53" s="31" t="s">
        <v>42</v>
      </c>
      <c r="F53" s="52">
        <v>106132</v>
      </c>
      <c r="G53" s="52">
        <v>268032</v>
      </c>
      <c r="H53" s="184">
        <f t="shared" si="0"/>
        <v>374164</v>
      </c>
      <c r="I53" s="88"/>
      <c r="J53" s="52">
        <v>635064</v>
      </c>
      <c r="K53" s="52">
        <v>484741</v>
      </c>
      <c r="L53" s="52">
        <v>349225</v>
      </c>
      <c r="M53" s="52">
        <v>335621</v>
      </c>
      <c r="N53" s="52">
        <v>137850</v>
      </c>
      <c r="O53" s="194">
        <f t="shared" si="1"/>
        <v>1942501</v>
      </c>
      <c r="P53" s="186">
        <f t="shared" si="2"/>
        <v>2316665</v>
      </c>
    </row>
    <row r="54" spans="3:16" ht="30" customHeight="1">
      <c r="C54" s="28"/>
      <c r="D54" s="29"/>
      <c r="E54" s="31" t="s">
        <v>43</v>
      </c>
      <c r="F54" s="52">
        <v>53344</v>
      </c>
      <c r="G54" s="52">
        <v>60182</v>
      </c>
      <c r="H54" s="184">
        <f t="shared" si="0"/>
        <v>113526</v>
      </c>
      <c r="I54" s="88"/>
      <c r="J54" s="52">
        <v>543477</v>
      </c>
      <c r="K54" s="52">
        <v>516165</v>
      </c>
      <c r="L54" s="52">
        <v>338125</v>
      </c>
      <c r="M54" s="52">
        <v>285388</v>
      </c>
      <c r="N54" s="52">
        <v>136958</v>
      </c>
      <c r="O54" s="194">
        <f t="shared" si="1"/>
        <v>1820113</v>
      </c>
      <c r="P54" s="186">
        <f t="shared" si="2"/>
        <v>1933639</v>
      </c>
    </row>
    <row r="55" spans="3:16" ht="30" customHeight="1">
      <c r="C55" s="28"/>
      <c r="D55" s="32" t="s">
        <v>44</v>
      </c>
      <c r="E55" s="33"/>
      <c r="F55" s="183">
        <f>SUM(F56:F57)</f>
        <v>769997</v>
      </c>
      <c r="G55" s="183">
        <f>SUM(G56:G57)</f>
        <v>1337333</v>
      </c>
      <c r="H55" s="184">
        <f t="shared" si="0"/>
        <v>2107330</v>
      </c>
      <c r="I55" s="185"/>
      <c r="J55" s="183">
        <f>SUM(J56:J57)</f>
        <v>14835099</v>
      </c>
      <c r="K55" s="183">
        <f>SUM(K56:K57)</f>
        <v>11323113</v>
      </c>
      <c r="L55" s="183">
        <f>SUM(L56:L57)</f>
        <v>8034603</v>
      </c>
      <c r="M55" s="183">
        <f>SUM(M56:M57)</f>
        <v>6104304</v>
      </c>
      <c r="N55" s="183">
        <f>SUM(N56:N57)</f>
        <v>2766573</v>
      </c>
      <c r="O55" s="184">
        <f t="shared" si="1"/>
        <v>43063692</v>
      </c>
      <c r="P55" s="186">
        <f t="shared" si="2"/>
        <v>45171022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8"/>
      <c r="J56" s="52">
        <v>11884516</v>
      </c>
      <c r="K56" s="52">
        <v>8665145</v>
      </c>
      <c r="L56" s="52">
        <v>6809515</v>
      </c>
      <c r="M56" s="52">
        <v>5234608</v>
      </c>
      <c r="N56" s="52">
        <v>2624038</v>
      </c>
      <c r="O56" s="184">
        <f t="shared" si="1"/>
        <v>35217822</v>
      </c>
      <c r="P56" s="186">
        <f t="shared" si="2"/>
        <v>35217822</v>
      </c>
    </row>
    <row r="57" spans="3:16" ht="30" customHeight="1">
      <c r="C57" s="28"/>
      <c r="D57" s="29"/>
      <c r="E57" s="31" t="s">
        <v>46</v>
      </c>
      <c r="F57" s="52">
        <v>769997</v>
      </c>
      <c r="G57" s="52">
        <v>1337333</v>
      </c>
      <c r="H57" s="184">
        <f t="shared" si="0"/>
        <v>2107330</v>
      </c>
      <c r="I57" s="88"/>
      <c r="J57" s="52">
        <v>2950583</v>
      </c>
      <c r="K57" s="52">
        <v>2657968</v>
      </c>
      <c r="L57" s="52">
        <v>1225088</v>
      </c>
      <c r="M57" s="52">
        <v>869696</v>
      </c>
      <c r="N57" s="52">
        <v>142535</v>
      </c>
      <c r="O57" s="184">
        <f t="shared" si="1"/>
        <v>7845870</v>
      </c>
      <c r="P57" s="186">
        <f t="shared" si="2"/>
        <v>9953200</v>
      </c>
    </row>
    <row r="58" spans="3:16" ht="30" customHeight="1">
      <c r="C58" s="28"/>
      <c r="D58" s="32" t="s">
        <v>47</v>
      </c>
      <c r="E58" s="33"/>
      <c r="F58" s="183">
        <f>SUM(F59:F62)</f>
        <v>8212</v>
      </c>
      <c r="G58" s="183">
        <f>SUM(G59:G62)</f>
        <v>47562</v>
      </c>
      <c r="H58" s="184">
        <f t="shared" si="0"/>
        <v>55774</v>
      </c>
      <c r="I58" s="185"/>
      <c r="J58" s="183">
        <f>SUM(J59:J62)</f>
        <v>1077850</v>
      </c>
      <c r="K58" s="183">
        <f>SUM(K59:K62)</f>
        <v>1082463</v>
      </c>
      <c r="L58" s="183">
        <f>SUM(L59:L62)</f>
        <v>2768725</v>
      </c>
      <c r="M58" s="183">
        <f>SUM(M59:M62)</f>
        <v>2972572</v>
      </c>
      <c r="N58" s="183">
        <f>SUM(N59:N62)</f>
        <v>1147044</v>
      </c>
      <c r="O58" s="184">
        <f t="shared" si="1"/>
        <v>9048654</v>
      </c>
      <c r="P58" s="186">
        <f t="shared" si="2"/>
        <v>9104428</v>
      </c>
    </row>
    <row r="59" spans="3:16" ht="30" customHeight="1">
      <c r="C59" s="28"/>
      <c r="D59" s="29"/>
      <c r="E59" s="31" t="s">
        <v>48</v>
      </c>
      <c r="F59" s="52">
        <v>5781</v>
      </c>
      <c r="G59" s="52">
        <v>40653</v>
      </c>
      <c r="H59" s="184">
        <f t="shared" si="0"/>
        <v>46434</v>
      </c>
      <c r="I59" s="88"/>
      <c r="J59" s="52">
        <v>851655</v>
      </c>
      <c r="K59" s="52">
        <v>832613</v>
      </c>
      <c r="L59" s="52">
        <v>2516302</v>
      </c>
      <c r="M59" s="52">
        <v>2809908</v>
      </c>
      <c r="N59" s="52">
        <v>1104028</v>
      </c>
      <c r="O59" s="184">
        <f t="shared" si="1"/>
        <v>8114506</v>
      </c>
      <c r="P59" s="186">
        <f t="shared" si="2"/>
        <v>8160940</v>
      </c>
    </row>
    <row r="60" spans="3:16" ht="30" customHeight="1">
      <c r="C60" s="28"/>
      <c r="D60" s="29"/>
      <c r="E60" s="34" t="s">
        <v>49</v>
      </c>
      <c r="F60" s="52">
        <v>2431</v>
      </c>
      <c r="G60" s="52">
        <v>6909</v>
      </c>
      <c r="H60" s="184">
        <f t="shared" si="0"/>
        <v>9340</v>
      </c>
      <c r="I60" s="88"/>
      <c r="J60" s="52">
        <v>226195</v>
      </c>
      <c r="K60" s="52">
        <v>249850</v>
      </c>
      <c r="L60" s="52">
        <v>252423</v>
      </c>
      <c r="M60" s="52">
        <v>162664</v>
      </c>
      <c r="N60" s="52">
        <v>43016</v>
      </c>
      <c r="O60" s="184">
        <f t="shared" si="1"/>
        <v>934148</v>
      </c>
      <c r="P60" s="186">
        <f t="shared" si="2"/>
        <v>943488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8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466196</v>
      </c>
      <c r="G63" s="183">
        <f>SUM(G64)</f>
        <v>688293</v>
      </c>
      <c r="H63" s="184">
        <f t="shared" si="0"/>
        <v>1154489</v>
      </c>
      <c r="I63" s="185"/>
      <c r="J63" s="183">
        <f>SUM(J64)</f>
        <v>1323410</v>
      </c>
      <c r="K63" s="183">
        <f>SUM(K64)</f>
        <v>1972712</v>
      </c>
      <c r="L63" s="183">
        <f>SUM(L64)</f>
        <v>1393638</v>
      </c>
      <c r="M63" s="183">
        <f>SUM(M64)</f>
        <v>1127401</v>
      </c>
      <c r="N63" s="183">
        <f>SUM(N64)</f>
        <v>534939</v>
      </c>
      <c r="O63" s="184">
        <f t="shared" si="1"/>
        <v>6352100</v>
      </c>
      <c r="P63" s="186">
        <f t="shared" si="2"/>
        <v>7506589</v>
      </c>
    </row>
    <row r="64" spans="3:16" ht="30" customHeight="1">
      <c r="C64" s="28"/>
      <c r="D64" s="29"/>
      <c r="E64" s="34" t="s">
        <v>52</v>
      </c>
      <c r="F64" s="52">
        <v>466196</v>
      </c>
      <c r="G64" s="52">
        <v>688293</v>
      </c>
      <c r="H64" s="184">
        <f t="shared" si="0"/>
        <v>1154489</v>
      </c>
      <c r="I64" s="88"/>
      <c r="J64" s="52">
        <v>1323410</v>
      </c>
      <c r="K64" s="52">
        <v>1972712</v>
      </c>
      <c r="L64" s="52">
        <v>1393638</v>
      </c>
      <c r="M64" s="52">
        <v>1127401</v>
      </c>
      <c r="N64" s="52">
        <v>534939</v>
      </c>
      <c r="O64" s="184">
        <f t="shared" si="1"/>
        <v>6352100</v>
      </c>
      <c r="P64" s="186">
        <f t="shared" si="2"/>
        <v>7506589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88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88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120733</v>
      </c>
      <c r="G67" s="52">
        <v>127954</v>
      </c>
      <c r="H67" s="184">
        <f t="shared" si="0"/>
        <v>248687</v>
      </c>
      <c r="I67" s="88"/>
      <c r="J67" s="52">
        <v>1409155</v>
      </c>
      <c r="K67" s="52">
        <v>1219144</v>
      </c>
      <c r="L67" s="52">
        <v>1100916</v>
      </c>
      <c r="M67" s="52">
        <v>1123743</v>
      </c>
      <c r="N67" s="52">
        <v>635070</v>
      </c>
      <c r="O67" s="184">
        <f t="shared" si="1"/>
        <v>5488028</v>
      </c>
      <c r="P67" s="186">
        <f t="shared" si="2"/>
        <v>5736715</v>
      </c>
    </row>
    <row r="68" spans="3:16" ht="30" customHeight="1" thickBot="1">
      <c r="C68" s="38"/>
      <c r="D68" s="39" t="s">
        <v>56</v>
      </c>
      <c r="E68" s="40"/>
      <c r="F68" s="54">
        <v>488293</v>
      </c>
      <c r="G68" s="54">
        <v>541681</v>
      </c>
      <c r="H68" s="187">
        <f t="shared" si="0"/>
        <v>1029974</v>
      </c>
      <c r="I68" s="89"/>
      <c r="J68" s="54">
        <v>4244572</v>
      </c>
      <c r="K68" s="54">
        <v>2418544</v>
      </c>
      <c r="L68" s="54">
        <v>1713574</v>
      </c>
      <c r="M68" s="54">
        <v>1169660</v>
      </c>
      <c r="N68" s="54">
        <v>487050</v>
      </c>
      <c r="O68" s="187">
        <f t="shared" si="1"/>
        <v>10033400</v>
      </c>
      <c r="P68" s="188">
        <f t="shared" si="2"/>
        <v>11063374</v>
      </c>
    </row>
    <row r="69" spans="3:16" ht="30" customHeight="1">
      <c r="C69" s="25" t="s">
        <v>57</v>
      </c>
      <c r="D69" s="41"/>
      <c r="E69" s="42"/>
      <c r="F69" s="179">
        <f>SUM(F70:F78)</f>
        <v>79414</v>
      </c>
      <c r="G69" s="179">
        <f>SUM(G70:G78)</f>
        <v>210822</v>
      </c>
      <c r="H69" s="180">
        <f t="shared" si="0"/>
        <v>290236</v>
      </c>
      <c r="I69" s="181"/>
      <c r="J69" s="179">
        <f>SUM(J70:J78)</f>
        <v>11213786</v>
      </c>
      <c r="K69" s="179">
        <f>SUM(K70:K78)</f>
        <v>10504495</v>
      </c>
      <c r="L69" s="179">
        <f>SUM(L70:L78)</f>
        <v>12679310</v>
      </c>
      <c r="M69" s="179">
        <f>SUM(M70:M78)</f>
        <v>14277513</v>
      </c>
      <c r="N69" s="179">
        <f>SUM(N70:N78)</f>
        <v>9134789</v>
      </c>
      <c r="O69" s="180">
        <f t="shared" si="1"/>
        <v>57809893</v>
      </c>
      <c r="P69" s="182">
        <f t="shared" si="2"/>
        <v>58100129</v>
      </c>
    </row>
    <row r="70" spans="3:16" ht="30" customHeight="1">
      <c r="C70" s="43"/>
      <c r="D70" s="36" t="s">
        <v>58</v>
      </c>
      <c r="E70" s="37"/>
      <c r="F70" s="90">
        <v>0</v>
      </c>
      <c r="G70" s="90">
        <v>0</v>
      </c>
      <c r="H70" s="189">
        <f t="shared" si="0"/>
        <v>0</v>
      </c>
      <c r="I70" s="53"/>
      <c r="J70" s="90">
        <v>818596</v>
      </c>
      <c r="K70" s="90">
        <v>1782522</v>
      </c>
      <c r="L70" s="90">
        <v>1898912</v>
      </c>
      <c r="M70" s="90">
        <v>1642435</v>
      </c>
      <c r="N70" s="90">
        <v>488683</v>
      </c>
      <c r="O70" s="189">
        <f t="shared" si="1"/>
        <v>6631148</v>
      </c>
      <c r="P70" s="190">
        <f t="shared" si="2"/>
        <v>6631148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13199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13199</v>
      </c>
      <c r="P71" s="186">
        <f t="shared" si="2"/>
        <v>13199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5473565</v>
      </c>
      <c r="K72" s="52">
        <v>4029778</v>
      </c>
      <c r="L72" s="52">
        <v>2724727</v>
      </c>
      <c r="M72" s="52">
        <v>1576792</v>
      </c>
      <c r="N72" s="52">
        <v>959485</v>
      </c>
      <c r="O72" s="184">
        <f t="shared" si="1"/>
        <v>14764347</v>
      </c>
      <c r="P72" s="186">
        <f t="shared" si="2"/>
        <v>14764347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25330</v>
      </c>
      <c r="H73" s="183">
        <f t="shared" si="0"/>
        <v>25330</v>
      </c>
      <c r="I73" s="88"/>
      <c r="J73" s="52">
        <v>366669</v>
      </c>
      <c r="K73" s="52">
        <v>364682</v>
      </c>
      <c r="L73" s="52">
        <v>1011673</v>
      </c>
      <c r="M73" s="52">
        <v>470765</v>
      </c>
      <c r="N73" s="52">
        <v>437158</v>
      </c>
      <c r="O73" s="184">
        <f t="shared" si="1"/>
        <v>2650947</v>
      </c>
      <c r="P73" s="186">
        <f t="shared" si="2"/>
        <v>2676277</v>
      </c>
    </row>
    <row r="74" spans="3:16" ht="30" customHeight="1">
      <c r="C74" s="28"/>
      <c r="D74" s="36" t="s">
        <v>61</v>
      </c>
      <c r="E74" s="37"/>
      <c r="F74" s="52">
        <v>79414</v>
      </c>
      <c r="G74" s="52">
        <v>133419</v>
      </c>
      <c r="H74" s="183">
        <f t="shared" si="0"/>
        <v>212833</v>
      </c>
      <c r="I74" s="88"/>
      <c r="J74" s="52">
        <v>1423742</v>
      </c>
      <c r="K74" s="52">
        <v>1093715</v>
      </c>
      <c r="L74" s="52">
        <v>1512901</v>
      </c>
      <c r="M74" s="52">
        <v>897510</v>
      </c>
      <c r="N74" s="52">
        <v>169334</v>
      </c>
      <c r="O74" s="184">
        <f t="shared" si="1"/>
        <v>5097202</v>
      </c>
      <c r="P74" s="186">
        <f t="shared" si="2"/>
        <v>5310035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52073</v>
      </c>
      <c r="H75" s="183">
        <f aca="true" t="shared" si="3" ref="H75:H84">SUM(F75:G75)</f>
        <v>52073</v>
      </c>
      <c r="I75" s="53"/>
      <c r="J75" s="52">
        <v>3031867</v>
      </c>
      <c r="K75" s="52">
        <v>2985871</v>
      </c>
      <c r="L75" s="52">
        <v>2835061</v>
      </c>
      <c r="M75" s="52">
        <v>1603389</v>
      </c>
      <c r="N75" s="52">
        <v>822990</v>
      </c>
      <c r="O75" s="184">
        <f aca="true" t="shared" si="4" ref="O75:O84">SUM(I75:N75)</f>
        <v>11279178</v>
      </c>
      <c r="P75" s="186">
        <f aca="true" t="shared" si="5" ref="P75:P84">SUM(O75,H75)</f>
        <v>11331251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8" t="s">
        <v>64</v>
      </c>
      <c r="E77" s="159"/>
      <c r="F77" s="52">
        <v>0</v>
      </c>
      <c r="G77" s="52">
        <v>0</v>
      </c>
      <c r="H77" s="184">
        <f t="shared" si="3"/>
        <v>0</v>
      </c>
      <c r="I77" s="53"/>
      <c r="J77" s="52">
        <v>26240</v>
      </c>
      <c r="K77" s="52">
        <v>111133</v>
      </c>
      <c r="L77" s="52">
        <v>2498281</v>
      </c>
      <c r="M77" s="52">
        <v>7897433</v>
      </c>
      <c r="N77" s="52">
        <v>6065183</v>
      </c>
      <c r="O77" s="184">
        <f t="shared" si="4"/>
        <v>16598270</v>
      </c>
      <c r="P77" s="186">
        <f t="shared" si="5"/>
        <v>16598270</v>
      </c>
    </row>
    <row r="78" spans="3:16" ht="30" customHeight="1" thickBot="1">
      <c r="C78" s="38"/>
      <c r="D78" s="160" t="s">
        <v>65</v>
      </c>
      <c r="E78" s="161"/>
      <c r="F78" s="91">
        <v>0</v>
      </c>
      <c r="G78" s="91">
        <v>0</v>
      </c>
      <c r="H78" s="191">
        <f t="shared" si="3"/>
        <v>0</v>
      </c>
      <c r="I78" s="55"/>
      <c r="J78" s="91">
        <v>59908</v>
      </c>
      <c r="K78" s="91">
        <v>136794</v>
      </c>
      <c r="L78" s="91">
        <v>197755</v>
      </c>
      <c r="M78" s="91">
        <v>189189</v>
      </c>
      <c r="N78" s="91">
        <v>191956</v>
      </c>
      <c r="O78" s="191">
        <f t="shared" si="4"/>
        <v>775602</v>
      </c>
      <c r="P78" s="192">
        <f t="shared" si="5"/>
        <v>775602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3981469</v>
      </c>
      <c r="K79" s="179">
        <f>SUM(K80:K83)</f>
        <v>4549152</v>
      </c>
      <c r="L79" s="179">
        <f>SUM(L80:L83)</f>
        <v>12185619</v>
      </c>
      <c r="M79" s="179">
        <f>SUM(M80:M83)</f>
        <v>28692849</v>
      </c>
      <c r="N79" s="179">
        <f>SUM(N80:N83)</f>
        <v>18798558</v>
      </c>
      <c r="O79" s="180">
        <f t="shared" si="4"/>
        <v>68207647</v>
      </c>
      <c r="P79" s="182">
        <f t="shared" si="5"/>
        <v>68207647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89066</v>
      </c>
      <c r="K80" s="52">
        <v>269668</v>
      </c>
      <c r="L80" s="52">
        <v>5330987</v>
      </c>
      <c r="M80" s="52">
        <v>14735593</v>
      </c>
      <c r="N80" s="52">
        <v>10771589</v>
      </c>
      <c r="O80" s="194">
        <f t="shared" si="4"/>
        <v>31196903</v>
      </c>
      <c r="P80" s="186">
        <f t="shared" si="5"/>
        <v>31196903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3676572</v>
      </c>
      <c r="K81" s="52">
        <v>3750120</v>
      </c>
      <c r="L81" s="52">
        <v>5462896</v>
      </c>
      <c r="M81" s="52">
        <v>7460122</v>
      </c>
      <c r="N81" s="52">
        <v>3565030</v>
      </c>
      <c r="O81" s="194">
        <f t="shared" si="4"/>
        <v>23914740</v>
      </c>
      <c r="P81" s="186">
        <f t="shared" si="5"/>
        <v>23914740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50837</v>
      </c>
      <c r="L82" s="52">
        <v>142518</v>
      </c>
      <c r="M82" s="52">
        <v>651218</v>
      </c>
      <c r="N82" s="52">
        <v>361138</v>
      </c>
      <c r="O82" s="194">
        <f t="shared" si="4"/>
        <v>1205711</v>
      </c>
      <c r="P82" s="186">
        <f t="shared" si="5"/>
        <v>1205711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215831</v>
      </c>
      <c r="K83" s="54">
        <v>478527</v>
      </c>
      <c r="L83" s="54">
        <v>1249218</v>
      </c>
      <c r="M83" s="54">
        <v>5845916</v>
      </c>
      <c r="N83" s="54">
        <v>4100801</v>
      </c>
      <c r="O83" s="196">
        <f t="shared" si="4"/>
        <v>11890293</v>
      </c>
      <c r="P83" s="188">
        <f t="shared" si="5"/>
        <v>11890293</v>
      </c>
    </row>
    <row r="84" spans="3:16" ht="30" customHeight="1" thickBot="1">
      <c r="C84" s="162" t="s">
        <v>70</v>
      </c>
      <c r="D84" s="163"/>
      <c r="E84" s="163"/>
      <c r="F84" s="197">
        <f>SUM(F48,F69,F79)</f>
        <v>2215371</v>
      </c>
      <c r="G84" s="197">
        <f>SUM(G48,G69,G79)</f>
        <v>3552431</v>
      </c>
      <c r="H84" s="198">
        <f t="shared" si="3"/>
        <v>5767802</v>
      </c>
      <c r="I84" s="199"/>
      <c r="J84" s="197">
        <f>SUM(J48,J69,J79)</f>
        <v>44242682</v>
      </c>
      <c r="K84" s="197">
        <f>SUM(K48,K69,K79)</f>
        <v>37391808</v>
      </c>
      <c r="L84" s="197">
        <f>SUM(L48,L69,L79)</f>
        <v>43078877</v>
      </c>
      <c r="M84" s="197">
        <f>SUM(M48,M69,M79)</f>
        <v>58906774</v>
      </c>
      <c r="N84" s="197">
        <f>SUM(N48,N69,N79)</f>
        <v>35915104</v>
      </c>
      <c r="O84" s="198">
        <f t="shared" si="4"/>
        <v>219535245</v>
      </c>
      <c r="P84" s="200">
        <f t="shared" si="5"/>
        <v>225303047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29" sqref="E29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103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23855579</v>
      </c>
      <c r="G10" s="179">
        <f>SUM(G11,G17,G20,G25,G29,G30)</f>
        <v>35058209</v>
      </c>
      <c r="H10" s="180">
        <f>SUM(F10:G10)</f>
        <v>58913788</v>
      </c>
      <c r="I10" s="181"/>
      <c r="J10" s="179">
        <f>SUM(J11,J17,J20,J25,J29,J30)</f>
        <v>294322236</v>
      </c>
      <c r="K10" s="179">
        <f>SUM(K11,K17,K20,K25,K29,K30)</f>
        <v>225477816</v>
      </c>
      <c r="L10" s="179">
        <f>SUM(L11,L17,L20,L25,L29,L30)</f>
        <v>183641688</v>
      </c>
      <c r="M10" s="179">
        <f>SUM(M11,M17,M20,M25,M29,M30)</f>
        <v>160622218</v>
      </c>
      <c r="N10" s="179">
        <f>SUM(N11,N17,N20,N25,N29,N30)</f>
        <v>80037638</v>
      </c>
      <c r="O10" s="180">
        <f>SUM(I10:N10)</f>
        <v>944101596</v>
      </c>
      <c r="P10" s="182">
        <f>SUM(O10,H10)</f>
        <v>1003015384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2825260</v>
      </c>
      <c r="G11" s="183">
        <f>SUM(G12:G16)</f>
        <v>5988298</v>
      </c>
      <c r="H11" s="184">
        <f aca="true" t="shared" si="0" ref="H11:H74">SUM(F11:G11)</f>
        <v>8813558</v>
      </c>
      <c r="I11" s="185"/>
      <c r="J11" s="183">
        <f>SUM(J12:J16)</f>
        <v>61607741</v>
      </c>
      <c r="K11" s="183">
        <f>SUM(K12:K16)</f>
        <v>43286998</v>
      </c>
      <c r="L11" s="183">
        <f>SUM(L12:L16)</f>
        <v>32095941</v>
      </c>
      <c r="M11" s="183">
        <f>SUM(M12:M16)</f>
        <v>34471298</v>
      </c>
      <c r="N11" s="183">
        <f>SUM(N12:N16)</f>
        <v>24265104</v>
      </c>
      <c r="O11" s="184">
        <f aca="true" t="shared" si="1" ref="O11:O74">SUM(I11:N11)</f>
        <v>195727082</v>
      </c>
      <c r="P11" s="186">
        <f aca="true" t="shared" si="2" ref="P11:P74">SUM(O11,H11)</f>
        <v>204540640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88"/>
      <c r="J12" s="52">
        <v>38913894</v>
      </c>
      <c r="K12" s="52">
        <v>24586273</v>
      </c>
      <c r="L12" s="52">
        <v>18045096</v>
      </c>
      <c r="M12" s="52">
        <v>18699385</v>
      </c>
      <c r="N12" s="52">
        <v>13845915</v>
      </c>
      <c r="O12" s="184">
        <f t="shared" si="1"/>
        <v>114090563</v>
      </c>
      <c r="P12" s="186">
        <f t="shared" si="2"/>
        <v>114090563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72630</v>
      </c>
      <c r="H13" s="184">
        <f t="shared" si="0"/>
        <v>72630</v>
      </c>
      <c r="I13" s="88"/>
      <c r="J13" s="52">
        <v>204950</v>
      </c>
      <c r="K13" s="52">
        <v>386209</v>
      </c>
      <c r="L13" s="52">
        <v>1360792</v>
      </c>
      <c r="M13" s="52">
        <v>2672095</v>
      </c>
      <c r="N13" s="52">
        <v>3428446</v>
      </c>
      <c r="O13" s="184">
        <f t="shared" si="1"/>
        <v>8052492</v>
      </c>
      <c r="P13" s="186">
        <f t="shared" si="2"/>
        <v>8125122</v>
      </c>
    </row>
    <row r="14" spans="3:16" ht="30" customHeight="1">
      <c r="C14" s="28"/>
      <c r="D14" s="29"/>
      <c r="E14" s="31" t="s">
        <v>41</v>
      </c>
      <c r="F14" s="52">
        <v>1230500</v>
      </c>
      <c r="G14" s="52">
        <v>2633528</v>
      </c>
      <c r="H14" s="184">
        <f t="shared" si="0"/>
        <v>3864028</v>
      </c>
      <c r="I14" s="88"/>
      <c r="J14" s="52">
        <v>10703487</v>
      </c>
      <c r="K14" s="52">
        <v>8305456</v>
      </c>
      <c r="L14" s="52">
        <v>5815132</v>
      </c>
      <c r="M14" s="52">
        <v>6881299</v>
      </c>
      <c r="N14" s="52">
        <v>4233367</v>
      </c>
      <c r="O14" s="184">
        <f t="shared" si="1"/>
        <v>35938741</v>
      </c>
      <c r="P14" s="186">
        <f t="shared" si="2"/>
        <v>39802769</v>
      </c>
    </row>
    <row r="15" spans="3:16" ht="30" customHeight="1">
      <c r="C15" s="28"/>
      <c r="D15" s="29"/>
      <c r="E15" s="31" t="s">
        <v>42</v>
      </c>
      <c r="F15" s="52">
        <v>1061320</v>
      </c>
      <c r="G15" s="52">
        <v>2680320</v>
      </c>
      <c r="H15" s="184">
        <f t="shared" si="0"/>
        <v>3741640</v>
      </c>
      <c r="I15" s="88"/>
      <c r="J15" s="52">
        <v>6350640</v>
      </c>
      <c r="K15" s="52">
        <v>4847410</v>
      </c>
      <c r="L15" s="52">
        <v>3493671</v>
      </c>
      <c r="M15" s="52">
        <v>3364639</v>
      </c>
      <c r="N15" s="52">
        <v>1387796</v>
      </c>
      <c r="O15" s="184">
        <f t="shared" si="1"/>
        <v>19444156</v>
      </c>
      <c r="P15" s="186">
        <f t="shared" si="2"/>
        <v>23185796</v>
      </c>
    </row>
    <row r="16" spans="3:16" ht="30" customHeight="1">
      <c r="C16" s="28"/>
      <c r="D16" s="29"/>
      <c r="E16" s="31" t="s">
        <v>43</v>
      </c>
      <c r="F16" s="52">
        <v>533440</v>
      </c>
      <c r="G16" s="52">
        <v>601820</v>
      </c>
      <c r="H16" s="184">
        <f t="shared" si="0"/>
        <v>1135260</v>
      </c>
      <c r="I16" s="88"/>
      <c r="J16" s="52">
        <v>5434770</v>
      </c>
      <c r="K16" s="52">
        <v>5161650</v>
      </c>
      <c r="L16" s="52">
        <v>3381250</v>
      </c>
      <c r="M16" s="52">
        <v>2853880</v>
      </c>
      <c r="N16" s="52">
        <v>1369580</v>
      </c>
      <c r="O16" s="184">
        <f t="shared" si="1"/>
        <v>18201130</v>
      </c>
      <c r="P16" s="186">
        <f t="shared" si="2"/>
        <v>19336390</v>
      </c>
    </row>
    <row r="17" spans="3:16" ht="30" customHeight="1">
      <c r="C17" s="28"/>
      <c r="D17" s="32" t="s">
        <v>44</v>
      </c>
      <c r="E17" s="33"/>
      <c r="F17" s="183">
        <f>SUM(F18:F19)</f>
        <v>7699970</v>
      </c>
      <c r="G17" s="183">
        <f>SUM(G18:G19)</f>
        <v>13374144</v>
      </c>
      <c r="H17" s="184">
        <f t="shared" si="0"/>
        <v>21074114</v>
      </c>
      <c r="I17" s="185"/>
      <c r="J17" s="183">
        <f>SUM(J18:J19)</f>
        <v>148361523</v>
      </c>
      <c r="K17" s="183">
        <f>SUM(K18:K19)</f>
        <v>113266041</v>
      </c>
      <c r="L17" s="183">
        <f>SUM(L18:L19)</f>
        <v>80372776</v>
      </c>
      <c r="M17" s="183">
        <f>SUM(M18:M19)</f>
        <v>61060908</v>
      </c>
      <c r="N17" s="183">
        <f>SUM(N18:N19)</f>
        <v>27675204</v>
      </c>
      <c r="O17" s="184">
        <f t="shared" si="1"/>
        <v>430736452</v>
      </c>
      <c r="P17" s="186">
        <f t="shared" si="2"/>
        <v>451810566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8"/>
      <c r="J18" s="52">
        <v>118851948</v>
      </c>
      <c r="K18" s="52">
        <v>86672053</v>
      </c>
      <c r="L18" s="52">
        <v>68112356</v>
      </c>
      <c r="M18" s="52">
        <v>52361344</v>
      </c>
      <c r="N18" s="52">
        <v>26249854</v>
      </c>
      <c r="O18" s="184">
        <f t="shared" si="1"/>
        <v>352247555</v>
      </c>
      <c r="P18" s="186">
        <f t="shared" si="2"/>
        <v>352247555</v>
      </c>
    </row>
    <row r="19" spans="3:16" ht="30" customHeight="1">
      <c r="C19" s="28"/>
      <c r="D19" s="29"/>
      <c r="E19" s="31" t="s">
        <v>46</v>
      </c>
      <c r="F19" s="52">
        <v>7699970</v>
      </c>
      <c r="G19" s="52">
        <v>13374144</v>
      </c>
      <c r="H19" s="184">
        <f t="shared" si="0"/>
        <v>21074114</v>
      </c>
      <c r="I19" s="88"/>
      <c r="J19" s="52">
        <v>29509575</v>
      </c>
      <c r="K19" s="52">
        <v>26593988</v>
      </c>
      <c r="L19" s="52">
        <v>12260420</v>
      </c>
      <c r="M19" s="52">
        <v>8699564</v>
      </c>
      <c r="N19" s="52">
        <v>1425350</v>
      </c>
      <c r="O19" s="184">
        <f t="shared" si="1"/>
        <v>78488897</v>
      </c>
      <c r="P19" s="186">
        <f t="shared" si="2"/>
        <v>99563011</v>
      </c>
    </row>
    <row r="20" spans="3:16" ht="30" customHeight="1">
      <c r="C20" s="28"/>
      <c r="D20" s="32" t="s">
        <v>47</v>
      </c>
      <c r="E20" s="33"/>
      <c r="F20" s="183">
        <f>SUM(F21:F24)</f>
        <v>82120</v>
      </c>
      <c r="G20" s="183">
        <f>SUM(G21:G24)</f>
        <v>475620</v>
      </c>
      <c r="H20" s="184">
        <f t="shared" si="0"/>
        <v>557740</v>
      </c>
      <c r="I20" s="185"/>
      <c r="J20" s="183">
        <f>SUM(J21:J24)</f>
        <v>10780868</v>
      </c>
      <c r="K20" s="183">
        <f>SUM(K21:K24)</f>
        <v>10824630</v>
      </c>
      <c r="L20" s="183">
        <f>SUM(L21:L24)</f>
        <v>27694140</v>
      </c>
      <c r="M20" s="183">
        <f>SUM(M21:M24)</f>
        <v>29728614</v>
      </c>
      <c r="N20" s="183">
        <f>SUM(N21:N24)</f>
        <v>11470440</v>
      </c>
      <c r="O20" s="184">
        <f t="shared" si="1"/>
        <v>90498692</v>
      </c>
      <c r="P20" s="186">
        <f t="shared" si="2"/>
        <v>91056432</v>
      </c>
    </row>
    <row r="21" spans="3:16" ht="30" customHeight="1">
      <c r="C21" s="28"/>
      <c r="D21" s="29"/>
      <c r="E21" s="31" t="s">
        <v>48</v>
      </c>
      <c r="F21" s="52">
        <v>57810</v>
      </c>
      <c r="G21" s="52">
        <v>406530</v>
      </c>
      <c r="H21" s="184">
        <f t="shared" si="0"/>
        <v>464340</v>
      </c>
      <c r="I21" s="88"/>
      <c r="J21" s="52">
        <v>8518918</v>
      </c>
      <c r="K21" s="52">
        <v>8326130</v>
      </c>
      <c r="L21" s="52">
        <v>25169910</v>
      </c>
      <c r="M21" s="52">
        <v>28101974</v>
      </c>
      <c r="N21" s="52">
        <v>11040280</v>
      </c>
      <c r="O21" s="184">
        <f t="shared" si="1"/>
        <v>81157212</v>
      </c>
      <c r="P21" s="186">
        <f t="shared" si="2"/>
        <v>81621552</v>
      </c>
    </row>
    <row r="22" spans="3:16" ht="30" customHeight="1">
      <c r="C22" s="28"/>
      <c r="D22" s="29"/>
      <c r="E22" s="34" t="s">
        <v>49</v>
      </c>
      <c r="F22" s="52">
        <v>24310</v>
      </c>
      <c r="G22" s="52">
        <v>69090</v>
      </c>
      <c r="H22" s="184">
        <f t="shared" si="0"/>
        <v>93400</v>
      </c>
      <c r="I22" s="88"/>
      <c r="J22" s="52">
        <v>2261950</v>
      </c>
      <c r="K22" s="52">
        <v>2498500</v>
      </c>
      <c r="L22" s="52">
        <v>2524230</v>
      </c>
      <c r="M22" s="52">
        <v>1626640</v>
      </c>
      <c r="N22" s="52">
        <v>430160</v>
      </c>
      <c r="O22" s="184">
        <f t="shared" si="1"/>
        <v>9341480</v>
      </c>
      <c r="P22" s="186">
        <f t="shared" si="2"/>
        <v>9434880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8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7142553</v>
      </c>
      <c r="G25" s="183">
        <f>SUM(G26:G28)</f>
        <v>8517003</v>
      </c>
      <c r="H25" s="184">
        <f t="shared" si="0"/>
        <v>15659556</v>
      </c>
      <c r="I25" s="185"/>
      <c r="J25" s="183">
        <f>SUM(J26:J28)</f>
        <v>16920795</v>
      </c>
      <c r="K25" s="183">
        <f>SUM(K26:K28)</f>
        <v>21639611</v>
      </c>
      <c r="L25" s="183">
        <f>SUM(L26:L28)</f>
        <v>15286660</v>
      </c>
      <c r="M25" s="183">
        <f>SUM(M26:M28)</f>
        <v>12360127</v>
      </c>
      <c r="N25" s="183">
        <f>SUM(N26:N28)</f>
        <v>5349390</v>
      </c>
      <c r="O25" s="184">
        <f t="shared" si="1"/>
        <v>71556583</v>
      </c>
      <c r="P25" s="186">
        <f t="shared" si="2"/>
        <v>87216139</v>
      </c>
    </row>
    <row r="26" spans="3:16" ht="30" customHeight="1">
      <c r="C26" s="28"/>
      <c r="D26" s="29"/>
      <c r="E26" s="34" t="s">
        <v>52</v>
      </c>
      <c r="F26" s="52">
        <v>4661960</v>
      </c>
      <c r="G26" s="52">
        <v>6882930</v>
      </c>
      <c r="H26" s="184">
        <f t="shared" si="0"/>
        <v>11544890</v>
      </c>
      <c r="I26" s="88"/>
      <c r="J26" s="52">
        <v>13234100</v>
      </c>
      <c r="K26" s="52">
        <v>19727120</v>
      </c>
      <c r="L26" s="52">
        <v>13936380</v>
      </c>
      <c r="M26" s="52">
        <v>11274010</v>
      </c>
      <c r="N26" s="52">
        <v>5349390</v>
      </c>
      <c r="O26" s="184">
        <f t="shared" si="1"/>
        <v>63521000</v>
      </c>
      <c r="P26" s="186">
        <f t="shared" si="2"/>
        <v>75065890</v>
      </c>
    </row>
    <row r="27" spans="3:16" ht="30" customHeight="1">
      <c r="C27" s="28"/>
      <c r="D27" s="29"/>
      <c r="E27" s="34" t="s">
        <v>53</v>
      </c>
      <c r="F27" s="52">
        <v>485125</v>
      </c>
      <c r="G27" s="52">
        <v>576768</v>
      </c>
      <c r="H27" s="184">
        <f t="shared" si="0"/>
        <v>1061893</v>
      </c>
      <c r="I27" s="88"/>
      <c r="J27" s="52">
        <v>633348</v>
      </c>
      <c r="K27" s="52">
        <v>752660</v>
      </c>
      <c r="L27" s="52">
        <v>418360</v>
      </c>
      <c r="M27" s="52">
        <v>379370</v>
      </c>
      <c r="N27" s="52">
        <v>0</v>
      </c>
      <c r="O27" s="184">
        <f t="shared" si="1"/>
        <v>2183738</v>
      </c>
      <c r="P27" s="186">
        <f t="shared" si="2"/>
        <v>3245631</v>
      </c>
    </row>
    <row r="28" spans="3:16" ht="30" customHeight="1">
      <c r="C28" s="28"/>
      <c r="D28" s="29"/>
      <c r="E28" s="34" t="s">
        <v>54</v>
      </c>
      <c r="F28" s="52">
        <v>1995468</v>
      </c>
      <c r="G28" s="52">
        <v>1057305</v>
      </c>
      <c r="H28" s="184">
        <f t="shared" si="0"/>
        <v>3052773</v>
      </c>
      <c r="I28" s="88"/>
      <c r="J28" s="52">
        <v>3053347</v>
      </c>
      <c r="K28" s="52">
        <v>1159831</v>
      </c>
      <c r="L28" s="52">
        <v>931920</v>
      </c>
      <c r="M28" s="52">
        <v>706747</v>
      </c>
      <c r="N28" s="52">
        <v>0</v>
      </c>
      <c r="O28" s="184">
        <f t="shared" si="1"/>
        <v>5851845</v>
      </c>
      <c r="P28" s="186">
        <f t="shared" si="2"/>
        <v>8904618</v>
      </c>
    </row>
    <row r="29" spans="3:16" ht="30" customHeight="1">
      <c r="C29" s="28"/>
      <c r="D29" s="36" t="s">
        <v>55</v>
      </c>
      <c r="E29" s="37"/>
      <c r="F29" s="52">
        <v>1222746</v>
      </c>
      <c r="G29" s="52">
        <v>1285937</v>
      </c>
      <c r="H29" s="184">
        <f t="shared" si="0"/>
        <v>2508683</v>
      </c>
      <c r="I29" s="88"/>
      <c r="J29" s="52">
        <v>14192619</v>
      </c>
      <c r="K29" s="52">
        <v>12261419</v>
      </c>
      <c r="L29" s="52">
        <v>11045168</v>
      </c>
      <c r="M29" s="52">
        <v>11293504</v>
      </c>
      <c r="N29" s="52">
        <v>6398221</v>
      </c>
      <c r="O29" s="184">
        <f t="shared" si="1"/>
        <v>55190931</v>
      </c>
      <c r="P29" s="186">
        <f t="shared" si="2"/>
        <v>57699614</v>
      </c>
    </row>
    <row r="30" spans="3:16" ht="30" customHeight="1" thickBot="1">
      <c r="C30" s="38"/>
      <c r="D30" s="39" t="s">
        <v>56</v>
      </c>
      <c r="E30" s="40"/>
      <c r="F30" s="54">
        <v>4882930</v>
      </c>
      <c r="G30" s="54">
        <v>5417207</v>
      </c>
      <c r="H30" s="187">
        <f t="shared" si="0"/>
        <v>10300137</v>
      </c>
      <c r="I30" s="89"/>
      <c r="J30" s="54">
        <v>42458690</v>
      </c>
      <c r="K30" s="54">
        <v>24199117</v>
      </c>
      <c r="L30" s="54">
        <v>17147003</v>
      </c>
      <c r="M30" s="54">
        <v>11707767</v>
      </c>
      <c r="N30" s="54">
        <v>4879279</v>
      </c>
      <c r="O30" s="187">
        <f t="shared" si="1"/>
        <v>100391856</v>
      </c>
      <c r="P30" s="188">
        <f t="shared" si="2"/>
        <v>110691993</v>
      </c>
    </row>
    <row r="31" spans="3:16" ht="30" customHeight="1">
      <c r="C31" s="25" t="s">
        <v>57</v>
      </c>
      <c r="D31" s="41"/>
      <c r="E31" s="42"/>
      <c r="F31" s="179">
        <f>SUM(F32:F40)</f>
        <v>794140</v>
      </c>
      <c r="G31" s="179">
        <f>SUM(G32:G40)</f>
        <v>2108220</v>
      </c>
      <c r="H31" s="180">
        <f t="shared" si="0"/>
        <v>2902360</v>
      </c>
      <c r="I31" s="181"/>
      <c r="J31" s="179">
        <f>SUM(J32:J40)</f>
        <v>112148864</v>
      </c>
      <c r="K31" s="179">
        <f>SUM(K32:K40)</f>
        <v>105045736</v>
      </c>
      <c r="L31" s="179">
        <f>SUM(L32:L40)</f>
        <v>126796522</v>
      </c>
      <c r="M31" s="179">
        <f>SUM(M32:M40)</f>
        <v>142808299</v>
      </c>
      <c r="N31" s="179">
        <f>SUM(N32:N40)</f>
        <v>91349699</v>
      </c>
      <c r="O31" s="180">
        <f t="shared" si="1"/>
        <v>578149120</v>
      </c>
      <c r="P31" s="182">
        <f t="shared" si="2"/>
        <v>581051480</v>
      </c>
    </row>
    <row r="32" spans="3:16" ht="30" customHeight="1">
      <c r="C32" s="43"/>
      <c r="D32" s="36" t="s">
        <v>58</v>
      </c>
      <c r="E32" s="37"/>
      <c r="F32" s="90">
        <v>0</v>
      </c>
      <c r="G32" s="90">
        <v>0</v>
      </c>
      <c r="H32" s="189">
        <f t="shared" si="0"/>
        <v>0</v>
      </c>
      <c r="I32" s="53"/>
      <c r="J32" s="90">
        <v>8185960</v>
      </c>
      <c r="K32" s="90">
        <v>17825220</v>
      </c>
      <c r="L32" s="90">
        <v>18989120</v>
      </c>
      <c r="M32" s="90">
        <v>16451270</v>
      </c>
      <c r="N32" s="90">
        <v>4886830</v>
      </c>
      <c r="O32" s="189">
        <f t="shared" si="1"/>
        <v>66338400</v>
      </c>
      <c r="P32" s="190">
        <f t="shared" si="2"/>
        <v>66338400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131990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131990</v>
      </c>
      <c r="P33" s="186">
        <f t="shared" si="2"/>
        <v>131990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54746654</v>
      </c>
      <c r="K34" s="52">
        <v>40297780</v>
      </c>
      <c r="L34" s="52">
        <v>27250692</v>
      </c>
      <c r="M34" s="52">
        <v>15774169</v>
      </c>
      <c r="N34" s="52">
        <v>9594850</v>
      </c>
      <c r="O34" s="184">
        <f t="shared" si="1"/>
        <v>147664145</v>
      </c>
      <c r="P34" s="186">
        <f t="shared" si="2"/>
        <v>147664145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253300</v>
      </c>
      <c r="H35" s="183">
        <f t="shared" si="0"/>
        <v>253300</v>
      </c>
      <c r="I35" s="88"/>
      <c r="J35" s="52">
        <v>3666690</v>
      </c>
      <c r="K35" s="52">
        <v>3647606</v>
      </c>
      <c r="L35" s="52">
        <v>10116730</v>
      </c>
      <c r="M35" s="52">
        <v>4707650</v>
      </c>
      <c r="N35" s="52">
        <v>4373389</v>
      </c>
      <c r="O35" s="184">
        <f t="shared" si="1"/>
        <v>26512065</v>
      </c>
      <c r="P35" s="186">
        <f t="shared" si="2"/>
        <v>26765365</v>
      </c>
    </row>
    <row r="36" spans="3:16" ht="30" customHeight="1">
      <c r="C36" s="28"/>
      <c r="D36" s="36" t="s">
        <v>61</v>
      </c>
      <c r="E36" s="37"/>
      <c r="F36" s="52">
        <v>794140</v>
      </c>
      <c r="G36" s="52">
        <v>1334190</v>
      </c>
      <c r="H36" s="183">
        <f t="shared" si="0"/>
        <v>2128330</v>
      </c>
      <c r="I36" s="88"/>
      <c r="J36" s="52">
        <v>14237420</v>
      </c>
      <c r="K36" s="52">
        <v>10937150</v>
      </c>
      <c r="L36" s="52">
        <v>15129010</v>
      </c>
      <c r="M36" s="52">
        <v>8975100</v>
      </c>
      <c r="N36" s="52">
        <v>1693340</v>
      </c>
      <c r="O36" s="184">
        <f t="shared" si="1"/>
        <v>50972020</v>
      </c>
      <c r="P36" s="186">
        <f t="shared" si="2"/>
        <v>53100350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520730</v>
      </c>
      <c r="H37" s="183">
        <f t="shared" si="0"/>
        <v>520730</v>
      </c>
      <c r="I37" s="53"/>
      <c r="J37" s="52">
        <v>30318670</v>
      </c>
      <c r="K37" s="52">
        <v>29858710</v>
      </c>
      <c r="L37" s="52">
        <v>28350610</v>
      </c>
      <c r="M37" s="52">
        <v>16033890</v>
      </c>
      <c r="N37" s="52">
        <v>8229900</v>
      </c>
      <c r="O37" s="184">
        <f t="shared" si="1"/>
        <v>112791780</v>
      </c>
      <c r="P37" s="186">
        <f t="shared" si="2"/>
        <v>113312510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8" t="s">
        <v>64</v>
      </c>
      <c r="E39" s="165"/>
      <c r="F39" s="52">
        <v>0</v>
      </c>
      <c r="G39" s="52">
        <v>0</v>
      </c>
      <c r="H39" s="184">
        <f t="shared" si="0"/>
        <v>0</v>
      </c>
      <c r="I39" s="53"/>
      <c r="J39" s="52">
        <v>262400</v>
      </c>
      <c r="K39" s="52">
        <v>1111330</v>
      </c>
      <c r="L39" s="52">
        <v>24982810</v>
      </c>
      <c r="M39" s="52">
        <v>78974330</v>
      </c>
      <c r="N39" s="52">
        <v>60651830</v>
      </c>
      <c r="O39" s="184">
        <f t="shared" si="1"/>
        <v>165982700</v>
      </c>
      <c r="P39" s="186">
        <f t="shared" si="2"/>
        <v>165982700</v>
      </c>
    </row>
    <row r="40" spans="3:16" ht="30" customHeight="1" thickBot="1">
      <c r="C40" s="38"/>
      <c r="D40" s="160" t="s">
        <v>65</v>
      </c>
      <c r="E40" s="161"/>
      <c r="F40" s="91">
        <v>0</v>
      </c>
      <c r="G40" s="91">
        <v>0</v>
      </c>
      <c r="H40" s="191">
        <f t="shared" si="0"/>
        <v>0</v>
      </c>
      <c r="I40" s="55"/>
      <c r="J40" s="91">
        <v>599080</v>
      </c>
      <c r="K40" s="91">
        <v>1367940</v>
      </c>
      <c r="L40" s="91">
        <v>1977550</v>
      </c>
      <c r="M40" s="91">
        <v>1891890</v>
      </c>
      <c r="N40" s="91">
        <v>1919560</v>
      </c>
      <c r="O40" s="191">
        <f t="shared" si="1"/>
        <v>7756020</v>
      </c>
      <c r="P40" s="192">
        <f t="shared" si="2"/>
        <v>7756020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39859281</v>
      </c>
      <c r="K41" s="179">
        <f>SUM(K42:K45)</f>
        <v>45508580</v>
      </c>
      <c r="L41" s="179">
        <f>SUM(L42:L45)</f>
        <v>121934000</v>
      </c>
      <c r="M41" s="179">
        <f>SUM(M42:M45)</f>
        <v>287033936</v>
      </c>
      <c r="N41" s="179">
        <f>SUM(N42:N45)</f>
        <v>188064410</v>
      </c>
      <c r="O41" s="180">
        <f t="shared" si="1"/>
        <v>682400207</v>
      </c>
      <c r="P41" s="182">
        <f t="shared" si="2"/>
        <v>682400207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890660</v>
      </c>
      <c r="K42" s="52">
        <v>2696680</v>
      </c>
      <c r="L42" s="52">
        <v>53370524</v>
      </c>
      <c r="M42" s="52">
        <v>147425054</v>
      </c>
      <c r="N42" s="52">
        <v>107747121</v>
      </c>
      <c r="O42" s="184">
        <f>SUM(I42:N42)</f>
        <v>312130039</v>
      </c>
      <c r="P42" s="186">
        <f>SUM(O42,H42)</f>
        <v>312130039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36810311</v>
      </c>
      <c r="K43" s="52">
        <v>37518260</v>
      </c>
      <c r="L43" s="52">
        <v>54646116</v>
      </c>
      <c r="M43" s="52">
        <v>74626271</v>
      </c>
      <c r="N43" s="52">
        <v>35672561</v>
      </c>
      <c r="O43" s="184">
        <f>SUM(I43:N43)</f>
        <v>239273519</v>
      </c>
      <c r="P43" s="186">
        <f>SUM(O43,H43)</f>
        <v>239273519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0</v>
      </c>
      <c r="K44" s="52">
        <v>508370</v>
      </c>
      <c r="L44" s="52">
        <v>1425180</v>
      </c>
      <c r="M44" s="52">
        <v>6512180</v>
      </c>
      <c r="N44" s="52">
        <v>3611380</v>
      </c>
      <c r="O44" s="184">
        <f>SUM(I44:N44)</f>
        <v>12057110</v>
      </c>
      <c r="P44" s="186">
        <f>SUM(O44,H44)</f>
        <v>12057110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2158310</v>
      </c>
      <c r="K45" s="54">
        <v>4785270</v>
      </c>
      <c r="L45" s="54">
        <v>12492180</v>
      </c>
      <c r="M45" s="54">
        <v>58470431</v>
      </c>
      <c r="N45" s="54">
        <v>41033348</v>
      </c>
      <c r="O45" s="201">
        <f>SUM(I45:N45)</f>
        <v>118939539</v>
      </c>
      <c r="P45" s="202">
        <f>SUM(O45,H45)</f>
        <v>118939539</v>
      </c>
    </row>
    <row r="46" spans="3:16" ht="30" customHeight="1" thickBot="1">
      <c r="C46" s="162" t="s">
        <v>70</v>
      </c>
      <c r="D46" s="163"/>
      <c r="E46" s="163"/>
      <c r="F46" s="197">
        <f>SUM(F10,F31,F41)</f>
        <v>24649719</v>
      </c>
      <c r="G46" s="197">
        <f>SUM(G10,G31,G41)</f>
        <v>37166429</v>
      </c>
      <c r="H46" s="198">
        <f t="shared" si="0"/>
        <v>61816148</v>
      </c>
      <c r="I46" s="199"/>
      <c r="J46" s="197">
        <f>SUM(J10,J31,J41)</f>
        <v>446330381</v>
      </c>
      <c r="K46" s="197">
        <f>SUM(K10,K31,K41)</f>
        <v>376032132</v>
      </c>
      <c r="L46" s="197">
        <f>SUM(L10,L31,L41)</f>
        <v>432372210</v>
      </c>
      <c r="M46" s="197">
        <f>SUM(M10,M31,M41)</f>
        <v>590464453</v>
      </c>
      <c r="N46" s="197">
        <f>SUM(N10,N31,N41)</f>
        <v>359451747</v>
      </c>
      <c r="O46" s="198">
        <f t="shared" si="1"/>
        <v>2204650923</v>
      </c>
      <c r="P46" s="200">
        <f t="shared" si="2"/>
        <v>2266467071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21757209</v>
      </c>
      <c r="G48" s="179">
        <f>SUM(G49,G55,G58,G63,G67,G68)</f>
        <v>31806682</v>
      </c>
      <c r="H48" s="180">
        <f t="shared" si="0"/>
        <v>53563891</v>
      </c>
      <c r="I48" s="181"/>
      <c r="J48" s="179">
        <f>SUM(J49,J55,J58,J63,J67,J68)</f>
        <v>266903299</v>
      </c>
      <c r="K48" s="179">
        <f>SUM(K49,K55,K58,K63,K67,K68)</f>
        <v>203276093</v>
      </c>
      <c r="L48" s="179">
        <f>SUM(L49,L55,L58,L63,L67,L68)</f>
        <v>165265535</v>
      </c>
      <c r="M48" s="179">
        <f>SUM(M49,M55,M58,M63,M67,M68)</f>
        <v>144497307</v>
      </c>
      <c r="N48" s="179">
        <f>SUM(N49,N55,N58,N63,N67,N68)</f>
        <v>71733263</v>
      </c>
      <c r="O48" s="180">
        <f t="shared" si="1"/>
        <v>851675497</v>
      </c>
      <c r="P48" s="182">
        <f t="shared" si="2"/>
        <v>905239388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2509446</v>
      </c>
      <c r="G49" s="183">
        <f>SUM(G50:G54)</f>
        <v>5332024</v>
      </c>
      <c r="H49" s="184">
        <f t="shared" si="0"/>
        <v>7841470</v>
      </c>
      <c r="I49" s="185"/>
      <c r="J49" s="183">
        <f>SUM(J50:J54)</f>
        <v>54909720</v>
      </c>
      <c r="K49" s="183">
        <f>SUM(K50:K54)</f>
        <v>38451773</v>
      </c>
      <c r="L49" s="183">
        <f>SUM(L50:L54)</f>
        <v>28574583</v>
      </c>
      <c r="M49" s="183">
        <f>SUM(M50:M54)</f>
        <v>30680237</v>
      </c>
      <c r="N49" s="183">
        <f>SUM(N50:N54)</f>
        <v>21573555</v>
      </c>
      <c r="O49" s="184">
        <f t="shared" si="1"/>
        <v>174189868</v>
      </c>
      <c r="P49" s="186">
        <f t="shared" si="2"/>
        <v>182031338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8"/>
      <c r="J50" s="52">
        <v>34727856</v>
      </c>
      <c r="K50" s="52">
        <v>21876768</v>
      </c>
      <c r="L50" s="52">
        <v>16053372</v>
      </c>
      <c r="M50" s="52">
        <v>16686444</v>
      </c>
      <c r="N50" s="52">
        <v>12356923</v>
      </c>
      <c r="O50" s="184">
        <f t="shared" si="1"/>
        <v>101701363</v>
      </c>
      <c r="P50" s="186">
        <f t="shared" si="2"/>
        <v>101701363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65367</v>
      </c>
      <c r="H51" s="184">
        <f t="shared" si="0"/>
        <v>65367</v>
      </c>
      <c r="I51" s="88"/>
      <c r="J51" s="52">
        <v>184455</v>
      </c>
      <c r="K51" s="52">
        <v>336772</v>
      </c>
      <c r="L51" s="52">
        <v>1212679</v>
      </c>
      <c r="M51" s="52">
        <v>2351463</v>
      </c>
      <c r="N51" s="52">
        <v>3005977</v>
      </c>
      <c r="O51" s="184">
        <f t="shared" si="1"/>
        <v>7091346</v>
      </c>
      <c r="P51" s="186">
        <f t="shared" si="2"/>
        <v>7156713</v>
      </c>
    </row>
    <row r="52" spans="3:16" ht="30" customHeight="1">
      <c r="C52" s="28"/>
      <c r="D52" s="29"/>
      <c r="E52" s="31" t="s">
        <v>41</v>
      </c>
      <c r="F52" s="52">
        <v>1093851</v>
      </c>
      <c r="G52" s="52">
        <v>2352277</v>
      </c>
      <c r="H52" s="184">
        <f t="shared" si="0"/>
        <v>3446128</v>
      </c>
      <c r="I52" s="88"/>
      <c r="J52" s="52">
        <v>9497011</v>
      </c>
      <c r="K52" s="52">
        <v>7378222</v>
      </c>
      <c r="L52" s="52">
        <v>5183590</v>
      </c>
      <c r="M52" s="52">
        <v>6101364</v>
      </c>
      <c r="N52" s="52">
        <v>3768298</v>
      </c>
      <c r="O52" s="184">
        <f t="shared" si="1"/>
        <v>31928485</v>
      </c>
      <c r="P52" s="186">
        <f t="shared" si="2"/>
        <v>35374613</v>
      </c>
    </row>
    <row r="53" spans="3:16" ht="30" customHeight="1">
      <c r="C53" s="28"/>
      <c r="D53" s="29"/>
      <c r="E53" s="31" t="s">
        <v>42</v>
      </c>
      <c r="F53" s="52">
        <v>940977</v>
      </c>
      <c r="G53" s="52">
        <v>2376606</v>
      </c>
      <c r="H53" s="184">
        <f t="shared" si="0"/>
        <v>3317583</v>
      </c>
      <c r="I53" s="88"/>
      <c r="J53" s="52">
        <v>5665104</v>
      </c>
      <c r="K53" s="52">
        <v>4267090</v>
      </c>
      <c r="L53" s="52">
        <v>3106624</v>
      </c>
      <c r="M53" s="52">
        <v>2986590</v>
      </c>
      <c r="N53" s="52">
        <v>1225489</v>
      </c>
      <c r="O53" s="184">
        <f t="shared" si="1"/>
        <v>17250897</v>
      </c>
      <c r="P53" s="186">
        <f t="shared" si="2"/>
        <v>20568480</v>
      </c>
    </row>
    <row r="54" spans="3:16" ht="30" customHeight="1">
      <c r="C54" s="28"/>
      <c r="D54" s="29"/>
      <c r="E54" s="31" t="s">
        <v>43</v>
      </c>
      <c r="F54" s="52">
        <v>474618</v>
      </c>
      <c r="G54" s="52">
        <v>537774</v>
      </c>
      <c r="H54" s="184">
        <f t="shared" si="0"/>
        <v>1012392</v>
      </c>
      <c r="I54" s="88"/>
      <c r="J54" s="52">
        <v>4835294</v>
      </c>
      <c r="K54" s="52">
        <v>4592921</v>
      </c>
      <c r="L54" s="52">
        <v>3018318</v>
      </c>
      <c r="M54" s="52">
        <v>2554376</v>
      </c>
      <c r="N54" s="52">
        <v>1216868</v>
      </c>
      <c r="O54" s="184">
        <f t="shared" si="1"/>
        <v>16217777</v>
      </c>
      <c r="P54" s="186">
        <f t="shared" si="2"/>
        <v>17230169</v>
      </c>
    </row>
    <row r="55" spans="3:16" ht="30" customHeight="1">
      <c r="C55" s="28"/>
      <c r="D55" s="32" t="s">
        <v>44</v>
      </c>
      <c r="E55" s="33"/>
      <c r="F55" s="183">
        <f>SUM(F56:F57)</f>
        <v>6850094</v>
      </c>
      <c r="G55" s="183">
        <f>SUM(G56:G57)</f>
        <v>11910682</v>
      </c>
      <c r="H55" s="184">
        <f t="shared" si="0"/>
        <v>18760776</v>
      </c>
      <c r="I55" s="185"/>
      <c r="J55" s="183">
        <f>SUM(J56:J57)</f>
        <v>132163351</v>
      </c>
      <c r="K55" s="183">
        <f>SUM(K56:K57)</f>
        <v>100942255</v>
      </c>
      <c r="L55" s="183">
        <f>SUM(L56:L57)</f>
        <v>71559745</v>
      </c>
      <c r="M55" s="183">
        <f>SUM(M56:M57)</f>
        <v>54525513</v>
      </c>
      <c r="N55" s="183">
        <f>SUM(N56:N57)</f>
        <v>24709725</v>
      </c>
      <c r="O55" s="184">
        <f t="shared" si="1"/>
        <v>383900589</v>
      </c>
      <c r="P55" s="186">
        <f t="shared" si="2"/>
        <v>402661365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8"/>
      <c r="J56" s="52">
        <v>105859700</v>
      </c>
      <c r="K56" s="52">
        <v>77290800</v>
      </c>
      <c r="L56" s="52">
        <v>60633485</v>
      </c>
      <c r="M56" s="52">
        <v>46782114</v>
      </c>
      <c r="N56" s="52">
        <v>23426910</v>
      </c>
      <c r="O56" s="184">
        <f t="shared" si="1"/>
        <v>313993009</v>
      </c>
      <c r="P56" s="186">
        <f t="shared" si="2"/>
        <v>313993009</v>
      </c>
    </row>
    <row r="57" spans="3:16" ht="30" customHeight="1">
      <c r="C57" s="28"/>
      <c r="D57" s="29"/>
      <c r="E57" s="31" t="s">
        <v>46</v>
      </c>
      <c r="F57" s="52">
        <v>6850094</v>
      </c>
      <c r="G57" s="52">
        <v>11910682</v>
      </c>
      <c r="H57" s="184">
        <f t="shared" si="0"/>
        <v>18760776</v>
      </c>
      <c r="I57" s="88"/>
      <c r="J57" s="52">
        <v>26303651</v>
      </c>
      <c r="K57" s="52">
        <v>23651455</v>
      </c>
      <c r="L57" s="52">
        <v>10926260</v>
      </c>
      <c r="M57" s="52">
        <v>7743399</v>
      </c>
      <c r="N57" s="52">
        <v>1282815</v>
      </c>
      <c r="O57" s="184">
        <f t="shared" si="1"/>
        <v>69907580</v>
      </c>
      <c r="P57" s="186">
        <f t="shared" si="2"/>
        <v>88668356</v>
      </c>
    </row>
    <row r="58" spans="3:16" ht="30" customHeight="1">
      <c r="C58" s="28"/>
      <c r="D58" s="32" t="s">
        <v>47</v>
      </c>
      <c r="E58" s="33"/>
      <c r="F58" s="183">
        <f>SUM(F59:F62)</f>
        <v>71477</v>
      </c>
      <c r="G58" s="183">
        <f>SUM(G59:G62)</f>
        <v>422810</v>
      </c>
      <c r="H58" s="184">
        <f t="shared" si="0"/>
        <v>494287</v>
      </c>
      <c r="I58" s="185"/>
      <c r="J58" s="183">
        <f>SUM(J59:J62)</f>
        <v>9651887</v>
      </c>
      <c r="K58" s="183">
        <f>SUM(K59:K62)</f>
        <v>9641232</v>
      </c>
      <c r="L58" s="183">
        <f>SUM(L59:L62)</f>
        <v>24690754</v>
      </c>
      <c r="M58" s="183">
        <f>SUM(M59:M62)</f>
        <v>26494837</v>
      </c>
      <c r="N58" s="183">
        <f>SUM(N59:N62)</f>
        <v>10151455</v>
      </c>
      <c r="O58" s="184">
        <f t="shared" si="1"/>
        <v>80630165</v>
      </c>
      <c r="P58" s="186">
        <f t="shared" si="2"/>
        <v>81124452</v>
      </c>
    </row>
    <row r="59" spans="3:16" ht="30" customHeight="1">
      <c r="C59" s="28"/>
      <c r="D59" s="29"/>
      <c r="E59" s="31" t="s">
        <v>48</v>
      </c>
      <c r="F59" s="52">
        <v>52029</v>
      </c>
      <c r="G59" s="52">
        <v>360629</v>
      </c>
      <c r="H59" s="184">
        <f t="shared" si="0"/>
        <v>412658</v>
      </c>
      <c r="I59" s="88"/>
      <c r="J59" s="52">
        <v>7637948</v>
      </c>
      <c r="K59" s="52">
        <v>7428280</v>
      </c>
      <c r="L59" s="52">
        <v>22447756</v>
      </c>
      <c r="M59" s="52">
        <v>25044245</v>
      </c>
      <c r="N59" s="52">
        <v>9764311</v>
      </c>
      <c r="O59" s="184">
        <f t="shared" si="1"/>
        <v>72322540</v>
      </c>
      <c r="P59" s="186">
        <f t="shared" si="2"/>
        <v>72735198</v>
      </c>
    </row>
    <row r="60" spans="3:16" ht="30" customHeight="1">
      <c r="C60" s="28"/>
      <c r="D60" s="29"/>
      <c r="E60" s="34" t="s">
        <v>49</v>
      </c>
      <c r="F60" s="52">
        <v>19448</v>
      </c>
      <c r="G60" s="52">
        <v>62181</v>
      </c>
      <c r="H60" s="184">
        <f t="shared" si="0"/>
        <v>81629</v>
      </c>
      <c r="I60" s="88"/>
      <c r="J60" s="52">
        <v>2013939</v>
      </c>
      <c r="K60" s="52">
        <v>2212952</v>
      </c>
      <c r="L60" s="52">
        <v>2242998</v>
      </c>
      <c r="M60" s="52">
        <v>1450592</v>
      </c>
      <c r="N60" s="52">
        <v>387144</v>
      </c>
      <c r="O60" s="184">
        <f t="shared" si="1"/>
        <v>8307625</v>
      </c>
      <c r="P60" s="186">
        <f t="shared" si="2"/>
        <v>8389254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8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6357290</v>
      </c>
      <c r="G63" s="183">
        <f>SUM(G64:G66)</f>
        <v>7589629</v>
      </c>
      <c r="H63" s="184">
        <f t="shared" si="0"/>
        <v>13946919</v>
      </c>
      <c r="I63" s="185"/>
      <c r="J63" s="183">
        <f>SUM(J64:J66)</f>
        <v>15087687</v>
      </c>
      <c r="K63" s="183">
        <f>SUM(K64:K66)</f>
        <v>19238019</v>
      </c>
      <c r="L63" s="183">
        <f>SUM(L64:L66)</f>
        <v>13621091</v>
      </c>
      <c r="M63" s="183">
        <f>SUM(M64:M66)</f>
        <v>11005078</v>
      </c>
      <c r="N63" s="183">
        <f>SUM(N64:N66)</f>
        <v>4768974</v>
      </c>
      <c r="O63" s="184">
        <f t="shared" si="1"/>
        <v>63720849</v>
      </c>
      <c r="P63" s="186">
        <f t="shared" si="2"/>
        <v>77667768</v>
      </c>
    </row>
    <row r="64" spans="3:16" ht="30" customHeight="1">
      <c r="C64" s="28"/>
      <c r="D64" s="29"/>
      <c r="E64" s="34" t="s">
        <v>52</v>
      </c>
      <c r="F64" s="52">
        <v>4153378</v>
      </c>
      <c r="G64" s="52">
        <v>6138976</v>
      </c>
      <c r="H64" s="184">
        <f t="shared" si="0"/>
        <v>10292354</v>
      </c>
      <c r="I64" s="88"/>
      <c r="J64" s="52">
        <v>11800544</v>
      </c>
      <c r="K64" s="52">
        <v>17544900</v>
      </c>
      <c r="L64" s="52">
        <v>12409879</v>
      </c>
      <c r="M64" s="52">
        <v>10038997</v>
      </c>
      <c r="N64" s="52">
        <v>4768974</v>
      </c>
      <c r="O64" s="184">
        <f t="shared" si="1"/>
        <v>56563294</v>
      </c>
      <c r="P64" s="186">
        <f t="shared" si="2"/>
        <v>66855648</v>
      </c>
    </row>
    <row r="65" spans="3:16" ht="30" customHeight="1">
      <c r="C65" s="28"/>
      <c r="D65" s="29"/>
      <c r="E65" s="34" t="s">
        <v>53</v>
      </c>
      <c r="F65" s="52">
        <v>430362</v>
      </c>
      <c r="G65" s="52">
        <v>519091</v>
      </c>
      <c r="H65" s="184">
        <f t="shared" si="0"/>
        <v>949453</v>
      </c>
      <c r="I65" s="88"/>
      <c r="J65" s="52">
        <v>557803</v>
      </c>
      <c r="K65" s="52">
        <v>666912</v>
      </c>
      <c r="L65" s="52">
        <v>372484</v>
      </c>
      <c r="M65" s="52">
        <v>335483</v>
      </c>
      <c r="N65" s="52">
        <v>0</v>
      </c>
      <c r="O65" s="184">
        <f t="shared" si="1"/>
        <v>1932682</v>
      </c>
      <c r="P65" s="186">
        <f t="shared" si="2"/>
        <v>2882135</v>
      </c>
    </row>
    <row r="66" spans="3:16" ht="30" customHeight="1">
      <c r="C66" s="28"/>
      <c r="D66" s="29"/>
      <c r="E66" s="34" t="s">
        <v>54</v>
      </c>
      <c r="F66" s="52">
        <v>1773550</v>
      </c>
      <c r="G66" s="52">
        <v>931562</v>
      </c>
      <c r="H66" s="184">
        <f t="shared" si="0"/>
        <v>2705112</v>
      </c>
      <c r="I66" s="88"/>
      <c r="J66" s="52">
        <v>2729340</v>
      </c>
      <c r="K66" s="52">
        <v>1026207</v>
      </c>
      <c r="L66" s="52">
        <v>838728</v>
      </c>
      <c r="M66" s="52">
        <v>630598</v>
      </c>
      <c r="N66" s="52">
        <v>0</v>
      </c>
      <c r="O66" s="184">
        <f t="shared" si="1"/>
        <v>5224873</v>
      </c>
      <c r="P66" s="186">
        <f t="shared" si="2"/>
        <v>7929985</v>
      </c>
    </row>
    <row r="67" spans="3:16" ht="30" customHeight="1">
      <c r="C67" s="28"/>
      <c r="D67" s="36" t="s">
        <v>55</v>
      </c>
      <c r="E67" s="37"/>
      <c r="F67" s="52">
        <v>1085972</v>
      </c>
      <c r="G67" s="52">
        <v>1134330</v>
      </c>
      <c r="H67" s="184">
        <f t="shared" si="0"/>
        <v>2220302</v>
      </c>
      <c r="I67" s="88"/>
      <c r="J67" s="52">
        <v>12631964</v>
      </c>
      <c r="K67" s="52">
        <v>10803697</v>
      </c>
      <c r="L67" s="52">
        <v>9672359</v>
      </c>
      <c r="M67" s="52">
        <v>10083875</v>
      </c>
      <c r="N67" s="52">
        <v>5650275</v>
      </c>
      <c r="O67" s="184">
        <f t="shared" si="1"/>
        <v>48842170</v>
      </c>
      <c r="P67" s="186">
        <f t="shared" si="2"/>
        <v>51062472</v>
      </c>
    </row>
    <row r="68" spans="3:16" ht="30" customHeight="1" thickBot="1">
      <c r="C68" s="38"/>
      <c r="D68" s="39" t="s">
        <v>56</v>
      </c>
      <c r="E68" s="40"/>
      <c r="F68" s="54">
        <v>4882930</v>
      </c>
      <c r="G68" s="54">
        <v>5417207</v>
      </c>
      <c r="H68" s="187">
        <f t="shared" si="0"/>
        <v>10300137</v>
      </c>
      <c r="I68" s="89"/>
      <c r="J68" s="54">
        <v>42458690</v>
      </c>
      <c r="K68" s="54">
        <v>24199117</v>
      </c>
      <c r="L68" s="54">
        <v>17147003</v>
      </c>
      <c r="M68" s="54">
        <v>11707767</v>
      </c>
      <c r="N68" s="54">
        <v>4879279</v>
      </c>
      <c r="O68" s="187">
        <f t="shared" si="1"/>
        <v>100391856</v>
      </c>
      <c r="P68" s="188">
        <f t="shared" si="2"/>
        <v>110691993</v>
      </c>
    </row>
    <row r="69" spans="3:16" ht="30" customHeight="1">
      <c r="C69" s="25" t="s">
        <v>57</v>
      </c>
      <c r="D69" s="41"/>
      <c r="E69" s="42"/>
      <c r="F69" s="179">
        <f>SUM(F70:F78)</f>
        <v>703970</v>
      </c>
      <c r="G69" s="179">
        <f>SUM(G70:G78)</f>
        <v>1879414</v>
      </c>
      <c r="H69" s="180">
        <f t="shared" si="0"/>
        <v>2583384</v>
      </c>
      <c r="I69" s="181"/>
      <c r="J69" s="179">
        <f>SUM(J70:J78)</f>
        <v>99872755</v>
      </c>
      <c r="K69" s="179">
        <f>SUM(K70:K78)</f>
        <v>93699228</v>
      </c>
      <c r="L69" s="179">
        <f>SUM(L70:L78)</f>
        <v>112016679</v>
      </c>
      <c r="M69" s="179">
        <f>SUM(M70:M78)</f>
        <v>127501054</v>
      </c>
      <c r="N69" s="179">
        <f>SUM(N70:N78)</f>
        <v>81399885</v>
      </c>
      <c r="O69" s="180">
        <f t="shared" si="1"/>
        <v>514489601</v>
      </c>
      <c r="P69" s="182">
        <f t="shared" si="2"/>
        <v>517072985</v>
      </c>
    </row>
    <row r="70" spans="3:16" ht="30" customHeight="1">
      <c r="C70" s="43"/>
      <c r="D70" s="36" t="s">
        <v>58</v>
      </c>
      <c r="E70" s="37"/>
      <c r="F70" s="90">
        <v>0</v>
      </c>
      <c r="G70" s="90">
        <v>0</v>
      </c>
      <c r="H70" s="189">
        <f t="shared" si="0"/>
        <v>0</v>
      </c>
      <c r="I70" s="53"/>
      <c r="J70" s="90">
        <v>7255988</v>
      </c>
      <c r="K70" s="90">
        <v>15883130</v>
      </c>
      <c r="L70" s="90">
        <v>16926517</v>
      </c>
      <c r="M70" s="90">
        <v>14797754</v>
      </c>
      <c r="N70" s="90">
        <v>4363989</v>
      </c>
      <c r="O70" s="189">
        <f t="shared" si="1"/>
        <v>59227378</v>
      </c>
      <c r="P70" s="190">
        <f t="shared" si="2"/>
        <v>59227378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118791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118791</v>
      </c>
      <c r="P71" s="186">
        <f t="shared" si="2"/>
        <v>118791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48705669</v>
      </c>
      <c r="K72" s="52">
        <v>36052868</v>
      </c>
      <c r="L72" s="52">
        <v>24377648</v>
      </c>
      <c r="M72" s="52">
        <v>14099893</v>
      </c>
      <c r="N72" s="52">
        <v>8609155</v>
      </c>
      <c r="O72" s="184">
        <f t="shared" si="1"/>
        <v>131845233</v>
      </c>
      <c r="P72" s="186">
        <f t="shared" si="2"/>
        <v>131845233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227970</v>
      </c>
      <c r="H73" s="183">
        <f t="shared" si="0"/>
        <v>227970</v>
      </c>
      <c r="I73" s="88"/>
      <c r="J73" s="52">
        <v>3291313</v>
      </c>
      <c r="K73" s="52">
        <v>3214794</v>
      </c>
      <c r="L73" s="52">
        <v>9090316</v>
      </c>
      <c r="M73" s="52">
        <v>4236885</v>
      </c>
      <c r="N73" s="52">
        <v>3936050</v>
      </c>
      <c r="O73" s="184">
        <f t="shared" si="1"/>
        <v>23769358</v>
      </c>
      <c r="P73" s="186">
        <f t="shared" si="2"/>
        <v>23997328</v>
      </c>
    </row>
    <row r="74" spans="3:16" ht="30" customHeight="1">
      <c r="C74" s="28"/>
      <c r="D74" s="36" t="s">
        <v>61</v>
      </c>
      <c r="E74" s="37"/>
      <c r="F74" s="52">
        <v>703970</v>
      </c>
      <c r="G74" s="52">
        <v>1182787</v>
      </c>
      <c r="H74" s="183">
        <f t="shared" si="0"/>
        <v>1886757</v>
      </c>
      <c r="I74" s="88"/>
      <c r="J74" s="52">
        <v>12715822</v>
      </c>
      <c r="K74" s="52">
        <v>9668229</v>
      </c>
      <c r="L74" s="52">
        <v>13463954</v>
      </c>
      <c r="M74" s="52">
        <v>7913030</v>
      </c>
      <c r="N74" s="52">
        <v>1455964</v>
      </c>
      <c r="O74" s="184">
        <f t="shared" si="1"/>
        <v>45216999</v>
      </c>
      <c r="P74" s="186">
        <f t="shared" si="2"/>
        <v>47103756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468657</v>
      </c>
      <c r="H75" s="183">
        <f aca="true" t="shared" si="3" ref="H75:H84">SUM(F75:G75)</f>
        <v>468657</v>
      </c>
      <c r="I75" s="53"/>
      <c r="J75" s="52">
        <v>27037658</v>
      </c>
      <c r="K75" s="52">
        <v>26668996</v>
      </c>
      <c r="L75" s="52">
        <v>24214003</v>
      </c>
      <c r="M75" s="52">
        <v>14212462</v>
      </c>
      <c r="N75" s="52">
        <v>7322490</v>
      </c>
      <c r="O75" s="184">
        <f aca="true" t="shared" si="4" ref="O75:O84">SUM(I75:N75)</f>
        <v>99455609</v>
      </c>
      <c r="P75" s="186">
        <f aca="true" t="shared" si="5" ref="P75:P84">SUM(O75,H75)</f>
        <v>99924266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8" t="s">
        <v>64</v>
      </c>
      <c r="E77" s="165"/>
      <c r="F77" s="52">
        <v>0</v>
      </c>
      <c r="G77" s="52">
        <v>0</v>
      </c>
      <c r="H77" s="184">
        <f t="shared" si="3"/>
        <v>0</v>
      </c>
      <c r="I77" s="53"/>
      <c r="J77" s="52">
        <v>236160</v>
      </c>
      <c r="K77" s="52">
        <v>1000197</v>
      </c>
      <c r="L77" s="52">
        <v>22278410</v>
      </c>
      <c r="M77" s="52">
        <v>70599215</v>
      </c>
      <c r="N77" s="52">
        <v>54062689</v>
      </c>
      <c r="O77" s="184">
        <f t="shared" si="4"/>
        <v>148176671</v>
      </c>
      <c r="P77" s="186">
        <f t="shared" si="5"/>
        <v>148176671</v>
      </c>
    </row>
    <row r="78" spans="3:16" ht="30" customHeight="1" thickBot="1">
      <c r="C78" s="38"/>
      <c r="D78" s="160" t="s">
        <v>65</v>
      </c>
      <c r="E78" s="161"/>
      <c r="F78" s="91">
        <v>0</v>
      </c>
      <c r="G78" s="91">
        <v>0</v>
      </c>
      <c r="H78" s="191">
        <f t="shared" si="3"/>
        <v>0</v>
      </c>
      <c r="I78" s="55"/>
      <c r="J78" s="91">
        <v>511354</v>
      </c>
      <c r="K78" s="91">
        <v>1211014</v>
      </c>
      <c r="L78" s="91">
        <v>1665831</v>
      </c>
      <c r="M78" s="91">
        <v>1641815</v>
      </c>
      <c r="N78" s="91">
        <v>1649548</v>
      </c>
      <c r="O78" s="191">
        <f t="shared" si="4"/>
        <v>6679562</v>
      </c>
      <c r="P78" s="192">
        <f t="shared" si="5"/>
        <v>6679562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35681005</v>
      </c>
      <c r="K79" s="179">
        <f>SUM(K80:K83)</f>
        <v>40722050</v>
      </c>
      <c r="L79" s="179">
        <f>SUM(L80:L83)</f>
        <v>109335241</v>
      </c>
      <c r="M79" s="179">
        <f>SUM(M80:M83)</f>
        <v>256859107</v>
      </c>
      <c r="N79" s="179">
        <f>SUM(N80:N83)</f>
        <v>167884625</v>
      </c>
      <c r="O79" s="180">
        <f t="shared" si="4"/>
        <v>610482028</v>
      </c>
      <c r="P79" s="182">
        <f t="shared" si="5"/>
        <v>610482028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801594</v>
      </c>
      <c r="K80" s="52">
        <v>2427012</v>
      </c>
      <c r="L80" s="52">
        <v>47895087</v>
      </c>
      <c r="M80" s="52">
        <v>132071651</v>
      </c>
      <c r="N80" s="52">
        <v>96238332</v>
      </c>
      <c r="O80" s="184">
        <f t="shared" si="4"/>
        <v>279433676</v>
      </c>
      <c r="P80" s="186">
        <f t="shared" si="5"/>
        <v>279433676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32936932</v>
      </c>
      <c r="K81" s="52">
        <v>33564158</v>
      </c>
      <c r="L81" s="52">
        <v>48982339</v>
      </c>
      <c r="M81" s="52">
        <v>66689194</v>
      </c>
      <c r="N81" s="52">
        <v>31815879</v>
      </c>
      <c r="O81" s="184">
        <f t="shared" si="4"/>
        <v>213988502</v>
      </c>
      <c r="P81" s="186">
        <f t="shared" si="5"/>
        <v>213988502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457533</v>
      </c>
      <c r="L82" s="52">
        <v>1282662</v>
      </c>
      <c r="M82" s="52">
        <v>5810817</v>
      </c>
      <c r="N82" s="52">
        <v>3250242</v>
      </c>
      <c r="O82" s="184">
        <f t="shared" si="4"/>
        <v>10801254</v>
      </c>
      <c r="P82" s="186">
        <f t="shared" si="5"/>
        <v>10801254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1942479</v>
      </c>
      <c r="K83" s="54">
        <v>4273347</v>
      </c>
      <c r="L83" s="54">
        <v>11175153</v>
      </c>
      <c r="M83" s="54">
        <v>52287445</v>
      </c>
      <c r="N83" s="54">
        <v>36580172</v>
      </c>
      <c r="O83" s="187">
        <f t="shared" si="4"/>
        <v>106258596</v>
      </c>
      <c r="P83" s="188">
        <f t="shared" si="5"/>
        <v>106258596</v>
      </c>
    </row>
    <row r="84" spans="3:16" ht="30" customHeight="1" thickBot="1">
      <c r="C84" s="162" t="s">
        <v>70</v>
      </c>
      <c r="D84" s="163"/>
      <c r="E84" s="163"/>
      <c r="F84" s="197">
        <f>SUM(F48,F69,F79)</f>
        <v>22461179</v>
      </c>
      <c r="G84" s="197">
        <f>SUM(G48,G69,G79)</f>
        <v>33686096</v>
      </c>
      <c r="H84" s="198">
        <f t="shared" si="3"/>
        <v>56147275</v>
      </c>
      <c r="I84" s="199"/>
      <c r="J84" s="197">
        <f>SUM(J48,J69,J79)</f>
        <v>402457059</v>
      </c>
      <c r="K84" s="197">
        <f>SUM(K48,K69,K79)</f>
        <v>337697371</v>
      </c>
      <c r="L84" s="197">
        <f>SUM(L48,L69,L79)</f>
        <v>386617455</v>
      </c>
      <c r="M84" s="197">
        <f>SUM(M48,M69,M79)</f>
        <v>528857468</v>
      </c>
      <c r="N84" s="197">
        <f>SUM(N48,N69,N79)</f>
        <v>321017773</v>
      </c>
      <c r="O84" s="198">
        <f t="shared" si="4"/>
        <v>1976647126</v>
      </c>
      <c r="P84" s="200">
        <f t="shared" si="5"/>
        <v>2032794401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2022-02-18T05:18:00Z</cp:lastPrinted>
  <dcterms:created xsi:type="dcterms:W3CDTF">2012-04-10T04:28:23Z</dcterms:created>
  <dcterms:modified xsi:type="dcterms:W3CDTF">2022-02-18T05:58:12Z</dcterms:modified>
  <cp:category/>
  <cp:version/>
  <cp:contentType/>
  <cp:contentStatus/>
</cp:coreProperties>
</file>