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<sst xmlns="http://schemas.openxmlformats.org/spreadsheetml/2006/main" count="283" uniqueCount="93">
  <si>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</si>
  <si>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</si>
  <si>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</si>
  <si>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</si>
  <si>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</si>
  <si>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</si>
  <si>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</si>
  <si>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</si>
  <si>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</si>
  <si>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</si>
  <si>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</si>
  <si>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</si>
  <si>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</si>
  <si>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</si>
  <si>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</si>
  <si>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</si>
  <si>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</si>
  <si>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</si>
  <si>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</si>
  <si>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</si>
  <si>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</si>
  <si>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</si>
  <si>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</si>
  <si>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</si>
  <si>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</si>
  <si>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</si>
  <si>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</si>
  <si>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</si>
  <si>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</si>
  <si>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</si>
  <si>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</si>
  <si>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</si>
  <si>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</si>
  <si>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</si>
  <si>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</si>
  <si>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</si>
  <si>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</si>
  <si>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</si>
  <si>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</si>
  <si>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</si>
  <si>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</si>
  <si>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</si>
  <si>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</si>
  <si>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</si>
  <si>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</si>
  <si>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</si>
  <si>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</si>
  <si>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</si>
  <si>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</si>
  <si>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</si>
  <si>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</si>
  <si>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</si>
  <si>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</si>
  <si>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</si>
  <si>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</si>
  <si>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</si>
  <si>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</si>
  <si>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</si>
  <si>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</si>
  <si>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</si>
  <si>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</si>
  <si>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</si>
  <si>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</si>
  <si>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</si>
  <si>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</si>
  <si>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</si>
  <si>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</si>
  <si>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</si>
  <si>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</si>
  <si>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</si>
  <si>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</si>
  <si>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</si>
  <si>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</si>
  <si>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</si>
  <si>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</si>
  <si>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</si>
  <si>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</si>
  <si>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</si>
  <si>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</si>
  <si>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</si>
  <si>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</si>
  <si>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</si>
  <si>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</si>
  <si>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</si>
  <si>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</si>
  <si>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</si>
  <si>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</si>
  <si>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</si>
  <si>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</si>
  <si>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</si>
  <si>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</si>
  <si>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04年 2月分）</t>
  </si>
  <si>
    <t>（令和 04年 2月分）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</si>
</sst>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8" fontId="48" fillId="0" borderId="45" xfId="0" applyNumberFormat="1" applyFont="1" applyFill="1" applyBorder="1" applyAlignment="1">
      <alignment vertical="center"/>
    </xf>
    <xf numFmtId="176" fontId="48" fillId="0" borderId="46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53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8" fontId="48" fillId="0" borderId="54" xfId="0" applyNumberFormat="1" applyFont="1" applyFill="1" applyBorder="1" applyAlignment="1" applyProtection="1">
      <alignment vertical="center" shrinkToFit="1"/>
      <protection locked="0"/>
    </xf>
    <xf numFmtId="178" fontId="48" fillId="0" borderId="55" xfId="0" applyNumberFormat="1" applyFont="1" applyFill="1" applyBorder="1" applyAlignment="1" applyProtection="1">
      <alignment vertical="center" shrinkToFit="1"/>
      <protection locked="0"/>
    </xf>
    <xf numFmtId="178" fontId="48" fillId="0" borderId="49" xfId="0" applyNumberFormat="1" applyFont="1" applyFill="1" applyBorder="1" applyAlignment="1">
      <alignment vertical="center"/>
    </xf>
    <xf numFmtId="178" fontId="48" fillId="0" borderId="56" xfId="0" applyNumberFormat="1" applyFont="1" applyFill="1" applyBorder="1" applyAlignment="1">
      <alignment vertical="center"/>
    </xf>
    <xf numFmtId="178" fontId="48" fillId="0" borderId="57" xfId="0" applyNumberFormat="1" applyFont="1" applyFill="1" applyBorder="1" applyAlignment="1">
      <alignment vertical="center"/>
    </xf>
    <xf numFmtId="0" fontId="48" fillId="0" borderId="58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0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63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8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178" fontId="52" fillId="0" borderId="66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65" xfId="0" applyNumberFormat="1" applyFont="1" applyFill="1" applyBorder="1" applyAlignment="1">
      <alignment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72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74" xfId="0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77" xfId="0" applyFont="1" applyFill="1" applyBorder="1" applyAlignment="1">
      <alignment horizontal="left" vertical="center"/>
    </xf>
    <xf numFmtId="0" fontId="48" fillId="0" borderId="53" xfId="0" applyFont="1" applyFill="1" applyBorder="1" applyAlignment="1">
      <alignment horizontal="left" vertical="center"/>
    </xf>
    <xf numFmtId="0" fontId="48" fillId="0" borderId="62" xfId="0" applyFont="1" applyFill="1" applyBorder="1" applyAlignment="1">
      <alignment horizontal="left" vertical="center"/>
    </xf>
    <xf numFmtId="0" fontId="48" fillId="0" borderId="47" xfId="0" applyFont="1" applyFill="1" applyBorder="1" applyAlignment="1">
      <alignment horizontal="left" vertical="center"/>
    </xf>
    <xf numFmtId="0" fontId="48" fillId="0" borderId="58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horizontal="left" vertical="center"/>
    </xf>
    <xf numFmtId="0" fontId="50" fillId="0" borderId="78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79" xfId="0" applyFont="1" applyFill="1" applyBorder="1" applyAlignment="1">
      <alignment horizontal="left" vertical="center"/>
    </xf>
    <xf numFmtId="0" fontId="50" fillId="0" borderId="80" xfId="0" applyFont="1" applyFill="1" applyBorder="1" applyAlignment="1">
      <alignment horizontal="left" vertical="center"/>
    </xf>
    <xf numFmtId="0" fontId="50" fillId="0" borderId="81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48" fillId="0" borderId="8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 wrapText="1"/>
    </xf>
    <xf numFmtId="0" fontId="48" fillId="0" borderId="87" xfId="0" applyFont="1" applyFill="1" applyBorder="1" applyAlignment="1">
      <alignment horizontal="center" vertical="center" wrapText="1"/>
    </xf>
    <xf numFmtId="0" fontId="48" fillId="0" borderId="88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left" vertical="center" shrinkToFit="1"/>
    </xf>
    <xf numFmtId="178" fontId="48" fillId="0" borderId="90" xfId="0" applyNumberFormat="1" applyFont="1" applyFill="1" applyBorder="1" applyAlignment="1" applyProtection="1">
      <alignment vertical="center" shrinkToFit="1"/>
      <protection/>
    </xf>
    <xf numFmtId="178" fontId="48" fillId="0" borderId="91" xfId="0" applyNumberFormat="1" applyFont="1" applyFill="1" applyBorder="1" applyAlignment="1" applyProtection="1">
      <alignment vertical="center" shrinkToFit="1"/>
      <protection/>
    </xf>
    <xf numFmtId="178" fontId="48" fillId="0" borderId="92" xfId="0" applyNumberFormat="1" applyFont="1" applyFill="1" applyBorder="1" applyAlignment="1" applyProtection="1">
      <alignment vertical="center" shrinkToFit="1"/>
      <protection/>
    </xf>
    <xf numFmtId="178" fontId="48" fillId="0" borderId="93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6" fontId="48" fillId="0" borderId="92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103" xfId="0" applyNumberFormat="1" applyFont="1" applyFill="1" applyBorder="1" applyAlignment="1" applyProtection="1">
      <alignment vertical="center" shrinkToFit="1"/>
      <protection/>
    </xf>
    <xf numFmtId="178" fontId="48" fillId="0" borderId="104" xfId="0" applyNumberFormat="1" applyFont="1" applyFill="1" applyBorder="1" applyAlignment="1" applyProtection="1">
      <alignment vertical="center" shrinkToFit="1"/>
      <protection/>
    </xf>
    <xf numFmtId="178" fontId="48" fillId="0" borderId="105" xfId="0" applyNumberFormat="1" applyFont="1" applyFill="1" applyBorder="1" applyAlignment="1" applyProtection="1">
      <alignment vertical="center" shrinkToFit="1"/>
      <protection/>
    </xf>
    <xf numFmtId="178" fontId="48" fillId="0" borderId="106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>
      <alignment vertical="center" shrinkToFit="1"/>
    </xf>
    <xf numFmtId="178" fontId="48" fillId="0" borderId="97" xfId="0" applyNumberFormat="1" applyFont="1" applyFill="1" applyBorder="1" applyAlignment="1">
      <alignment vertical="center" shrinkToFit="1"/>
    </xf>
    <xf numFmtId="178" fontId="52" fillId="0" borderId="28" xfId="0" applyNumberFormat="1" applyFont="1" applyFill="1" applyBorder="1" applyAlignment="1">
      <alignment vertical="center"/>
    </xf>
    <xf numFmtId="178" fontId="48" fillId="0" borderId="48" xfId="0" applyNumberFormat="1" applyFont="1" applyFill="1" applyBorder="1" applyAlignment="1">
      <alignment vertical="center"/>
    </xf>
    <xf numFmtId="178" fontId="48" fillId="0" borderId="61" xfId="0" applyNumberFormat="1" applyFont="1" applyFill="1" applyBorder="1" applyAlignment="1">
      <alignment vertical="center"/>
    </xf>
    <xf numFmtId="176" fontId="48" fillId="0" borderId="107" xfId="0" applyNumberFormat="1" applyFont="1" applyFill="1" applyBorder="1" applyAlignment="1">
      <alignment vertical="center"/>
    </xf>
    <xf numFmtId="178" fontId="48" fillId="0" borderId="108" xfId="0" applyNumberFormat="1" applyFont="1" applyFill="1" applyBorder="1" applyAlignment="1">
      <alignment vertical="center"/>
    </xf>
    <xf numFmtId="178" fontId="48" fillId="0" borderId="109" xfId="0" applyNumberFormat="1" applyFont="1" applyFill="1" applyBorder="1" applyAlignment="1">
      <alignment vertical="center"/>
    </xf>
    <xf numFmtId="178" fontId="48" fillId="0" borderId="107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60" xfId="0" applyNumberFormat="1" applyFont="1" applyFill="1" applyBorder="1" applyAlignment="1">
      <alignment vertical="center"/>
    </xf>
    <xf numFmtId="178" fontId="48" fillId="0" borderId="110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G16" sqref="G16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19" t="s">
        <v>21</v>
      </c>
      <c r="G1" s="119"/>
      <c r="H1" s="119"/>
      <c r="I1" s="119"/>
      <c r="J1" s="119"/>
      <c r="K1" s="119"/>
      <c r="L1" s="119"/>
      <c r="M1" s="119"/>
      <c r="N1" s="119"/>
      <c r="O1" s="4"/>
    </row>
    <row r="2" spans="5:16" ht="45" customHeight="1">
      <c r="E2" s="5"/>
      <c r="F2" s="120" t="s">
        <v>91</v>
      </c>
      <c r="G2" s="120"/>
      <c r="H2" s="120"/>
      <c r="I2" s="120"/>
      <c r="J2" s="120"/>
      <c r="K2" s="121"/>
      <c r="L2" s="121"/>
      <c r="M2" s="121"/>
      <c r="N2" s="121"/>
      <c r="O2" s="132">
        <v>41009</v>
      </c>
      <c r="P2" s="132"/>
    </row>
    <row r="3" spans="6:17" ht="30" customHeight="1">
      <c r="F3" s="57"/>
      <c r="G3" s="57"/>
      <c r="H3" s="57"/>
      <c r="I3" s="57"/>
      <c r="J3" s="57"/>
      <c r="N3" s="58"/>
      <c r="O3" s="132" t="s">
        <v>0</v>
      </c>
      <c r="P3" s="132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9"/>
      <c r="Q4" s="10"/>
    </row>
    <row r="5" spans="6:17" ht="7.5" customHeight="1" thickBot="1">
      <c r="F5" s="57"/>
      <c r="G5" s="57"/>
      <c r="H5" s="57"/>
      <c r="I5" s="57"/>
      <c r="J5" s="57"/>
      <c r="N5" s="58"/>
      <c r="O5" s="99"/>
      <c r="P5" s="99"/>
      <c r="Q5" s="10"/>
    </row>
    <row r="6" spans="3:19" ht="45" customHeight="1">
      <c r="C6" s="130" t="s">
        <v>20</v>
      </c>
      <c r="D6" s="124"/>
      <c r="E6" s="131"/>
      <c r="F6" s="126" t="s">
        <v>80</v>
      </c>
      <c r="G6" s="131"/>
      <c r="H6" s="124" t="s">
        <v>81</v>
      </c>
      <c r="I6" s="124"/>
      <c r="J6" s="126" t="s">
        <v>82</v>
      </c>
      <c r="K6" s="127"/>
      <c r="L6" s="124" t="s">
        <v>85</v>
      </c>
      <c r="M6" s="125"/>
      <c r="P6" s="58"/>
      <c r="Q6" s="99"/>
      <c r="R6" s="99"/>
      <c r="S6" s="10"/>
    </row>
    <row r="7" spans="3:19" ht="45" customHeight="1" thickBot="1">
      <c r="C7" s="116" t="s">
        <v>19</v>
      </c>
      <c r="D7" s="117"/>
      <c r="E7" s="117"/>
      <c r="F7" s="109">
        <v>42226</v>
      </c>
      <c r="G7" s="118"/>
      <c r="H7" s="122">
        <v>30915</v>
      </c>
      <c r="I7" s="118"/>
      <c r="J7" s="109">
        <v>18191</v>
      </c>
      <c r="K7" s="110"/>
      <c r="L7" s="122">
        <f>SUM(F7:K7)</f>
        <v>91332</v>
      </c>
      <c r="M7" s="190"/>
      <c r="P7" s="58"/>
      <c r="Q7" s="99"/>
      <c r="R7" s="99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9"/>
      <c r="T8" s="99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11"/>
      <c r="O10" s="111"/>
      <c r="P10" s="111"/>
      <c r="Q10" s="18"/>
    </row>
    <row r="11" spans="3:17" ht="49.5" customHeight="1">
      <c r="C11" s="114"/>
      <c r="D11" s="115"/>
      <c r="E11" s="115"/>
      <c r="F11" s="68" t="s">
        <v>10</v>
      </c>
      <c r="G11" s="68" t="s">
        <v>28</v>
      </c>
      <c r="H11" s="96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100" t="s">
        <v>83</v>
      </c>
      <c r="Q11" s="20"/>
    </row>
    <row r="12" spans="3:17" ht="49.5" customHeight="1">
      <c r="C12" s="101" t="s">
        <v>86</v>
      </c>
      <c r="D12" s="97"/>
      <c r="E12" s="97"/>
      <c r="F12" s="72">
        <f>SUM(F13:F15)</f>
        <v>3889</v>
      </c>
      <c r="G12" s="72">
        <f>SUM(G13:G15)</f>
        <v>2576</v>
      </c>
      <c r="H12" s="191">
        <f>SUM(H13:H15)</f>
        <v>6465</v>
      </c>
      <c r="I12" s="73">
        <v>0</v>
      </c>
      <c r="J12" s="72">
        <f aca="true" t="shared" si="0" ref="J12:O12">SUM(J13:J15)</f>
        <v>4589</v>
      </c>
      <c r="K12" s="72">
        <f t="shared" si="0"/>
        <v>2574</v>
      </c>
      <c r="L12" s="72">
        <f t="shared" si="0"/>
        <v>2004</v>
      </c>
      <c r="M12" s="72">
        <f t="shared" si="0"/>
        <v>2501</v>
      </c>
      <c r="N12" s="72">
        <f t="shared" si="0"/>
        <v>1363</v>
      </c>
      <c r="O12" s="191">
        <f t="shared" si="0"/>
        <v>13031</v>
      </c>
      <c r="P12" s="192">
        <f aca="true" t="shared" si="1" ref="P12:P17">H12+O12</f>
        <v>19496</v>
      </c>
      <c r="Q12" s="20"/>
    </row>
    <row r="13" spans="3:16" ht="49.5" customHeight="1">
      <c r="C13" s="101" t="s">
        <v>87</v>
      </c>
      <c r="D13" s="102"/>
      <c r="E13" s="102"/>
      <c r="F13" s="72">
        <v>430</v>
      </c>
      <c r="G13" s="72">
        <v>310</v>
      </c>
      <c r="H13" s="191">
        <f>SUM(F13:G13)</f>
        <v>740</v>
      </c>
      <c r="I13" s="73">
        <v>0</v>
      </c>
      <c r="J13" s="72">
        <v>436</v>
      </c>
      <c r="K13" s="72">
        <v>257</v>
      </c>
      <c r="L13" s="72">
        <v>209</v>
      </c>
      <c r="M13" s="72">
        <v>205</v>
      </c>
      <c r="N13" s="72">
        <v>123</v>
      </c>
      <c r="O13" s="191">
        <f>SUM(J13:N13)</f>
        <v>1230</v>
      </c>
      <c r="P13" s="192">
        <f t="shared" si="1"/>
        <v>1970</v>
      </c>
    </row>
    <row r="14" spans="3:16" ht="49.5" customHeight="1">
      <c r="C14" s="112" t="s">
        <v>88</v>
      </c>
      <c r="D14" s="113"/>
      <c r="E14" s="113"/>
      <c r="F14" s="72">
        <v>1582</v>
      </c>
      <c r="G14" s="72">
        <v>872</v>
      </c>
      <c r="H14" s="191">
        <f>SUM(F14:G14)</f>
        <v>2454</v>
      </c>
      <c r="I14" s="73">
        <v>0</v>
      </c>
      <c r="J14" s="72">
        <v>1604</v>
      </c>
      <c r="K14" s="72">
        <v>714</v>
      </c>
      <c r="L14" s="72">
        <v>482</v>
      </c>
      <c r="M14" s="72">
        <v>600</v>
      </c>
      <c r="N14" s="72">
        <v>324</v>
      </c>
      <c r="O14" s="191">
        <f>SUM(J14:N14)</f>
        <v>3724</v>
      </c>
      <c r="P14" s="192">
        <f t="shared" si="1"/>
        <v>6178</v>
      </c>
    </row>
    <row r="15" spans="3:16" ht="49.5" customHeight="1">
      <c r="C15" s="101" t="s">
        <v>89</v>
      </c>
      <c r="D15" s="102"/>
      <c r="E15" s="102"/>
      <c r="F15" s="72">
        <v>1877</v>
      </c>
      <c r="G15" s="72">
        <v>1394</v>
      </c>
      <c r="H15" s="191">
        <f>SUM(F15:G15)</f>
        <v>3271</v>
      </c>
      <c r="I15" s="73"/>
      <c r="J15" s="72">
        <v>2549</v>
      </c>
      <c r="K15" s="72">
        <v>1603</v>
      </c>
      <c r="L15" s="72">
        <v>1313</v>
      </c>
      <c r="M15" s="72">
        <v>1696</v>
      </c>
      <c r="N15" s="72">
        <v>916</v>
      </c>
      <c r="O15" s="191">
        <f>SUM(J15:N15)</f>
        <v>8077</v>
      </c>
      <c r="P15" s="192">
        <f t="shared" si="1"/>
        <v>11348</v>
      </c>
    </row>
    <row r="16" spans="3:16" ht="49.5" customHeight="1">
      <c r="C16" s="112" t="s">
        <v>90</v>
      </c>
      <c r="D16" s="113"/>
      <c r="E16" s="113"/>
      <c r="F16" s="72">
        <v>27</v>
      </c>
      <c r="G16" s="72">
        <v>46</v>
      </c>
      <c r="H16" s="191">
        <f>SUM(F16:G16)</f>
        <v>73</v>
      </c>
      <c r="I16" s="73">
        <v>0</v>
      </c>
      <c r="J16" s="72">
        <v>64</v>
      </c>
      <c r="K16" s="72">
        <v>39</v>
      </c>
      <c r="L16" s="72">
        <v>36</v>
      </c>
      <c r="M16" s="72">
        <v>41</v>
      </c>
      <c r="N16" s="72">
        <v>27</v>
      </c>
      <c r="O16" s="191">
        <f>SUM(J16:N16)</f>
        <v>207</v>
      </c>
      <c r="P16" s="192">
        <f t="shared" si="1"/>
        <v>280</v>
      </c>
    </row>
    <row r="17" spans="3:16" ht="49.5" customHeight="1" thickBot="1">
      <c r="C17" s="107" t="s">
        <v>14</v>
      </c>
      <c r="D17" s="108"/>
      <c r="E17" s="108"/>
      <c r="F17" s="74">
        <f>F12+F16</f>
        <v>3916</v>
      </c>
      <c r="G17" s="74">
        <f>G12+G16</f>
        <v>2622</v>
      </c>
      <c r="H17" s="74">
        <f>H12+H16</f>
        <v>6538</v>
      </c>
      <c r="I17" s="193">
        <v>0</v>
      </c>
      <c r="J17" s="74">
        <f aca="true" t="shared" si="2" ref="J17:O17">J12+J16</f>
        <v>4653</v>
      </c>
      <c r="K17" s="74">
        <f t="shared" si="2"/>
        <v>2613</v>
      </c>
      <c r="L17" s="74">
        <f t="shared" si="2"/>
        <v>2040</v>
      </c>
      <c r="M17" s="74">
        <f t="shared" si="2"/>
        <v>2542</v>
      </c>
      <c r="N17" s="74">
        <f t="shared" si="2"/>
        <v>1390</v>
      </c>
      <c r="O17" s="74">
        <f t="shared" si="2"/>
        <v>13238</v>
      </c>
      <c r="P17" s="194">
        <f t="shared" si="1"/>
        <v>19776</v>
      </c>
    </row>
    <row r="18" ht="30" customHeight="1"/>
    <row r="19" spans="3:17" ht="39.75" customHeight="1">
      <c r="C19" s="59" t="s">
        <v>24</v>
      </c>
      <c r="E19" s="12"/>
      <c r="N19" s="75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14"/>
      <c r="D21" s="115"/>
      <c r="E21" s="115"/>
      <c r="F21" s="136" t="s">
        <v>15</v>
      </c>
      <c r="G21" s="123"/>
      <c r="H21" s="123"/>
      <c r="I21" s="123" t="s">
        <v>16</v>
      </c>
      <c r="J21" s="123"/>
      <c r="K21" s="123"/>
      <c r="L21" s="123"/>
      <c r="M21" s="123"/>
      <c r="N21" s="123"/>
      <c r="O21" s="123"/>
      <c r="P21" s="105" t="s">
        <v>84</v>
      </c>
      <c r="Q21" s="20"/>
    </row>
    <row r="22" spans="3:17" ht="49.5" customHeight="1">
      <c r="C22" s="145"/>
      <c r="D22" s="146"/>
      <c r="E22" s="146"/>
      <c r="F22" s="76" t="s">
        <v>7</v>
      </c>
      <c r="G22" s="76" t="s">
        <v>8</v>
      </c>
      <c r="H22" s="77" t="s">
        <v>9</v>
      </c>
      <c r="I22" s="78" t="s">
        <v>29</v>
      </c>
      <c r="J22" s="76" t="s">
        <v>1</v>
      </c>
      <c r="K22" s="79" t="s">
        <v>2</v>
      </c>
      <c r="L22" s="79" t="s">
        <v>3</v>
      </c>
      <c r="M22" s="79" t="s">
        <v>4</v>
      </c>
      <c r="N22" s="79" t="s">
        <v>5</v>
      </c>
      <c r="O22" s="80" t="s">
        <v>9</v>
      </c>
      <c r="P22" s="106"/>
      <c r="Q22" s="20"/>
    </row>
    <row r="23" spans="3:17" ht="49.5" customHeight="1">
      <c r="C23" s="95" t="s">
        <v>12</v>
      </c>
      <c r="D23" s="76"/>
      <c r="E23" s="76"/>
      <c r="F23" s="72">
        <v>1168</v>
      </c>
      <c r="G23" s="72">
        <v>1210</v>
      </c>
      <c r="H23" s="191">
        <f>SUM(F23:G23)</f>
        <v>2378</v>
      </c>
      <c r="I23" s="87"/>
      <c r="J23" s="72">
        <v>3426</v>
      </c>
      <c r="K23" s="72">
        <v>1997</v>
      </c>
      <c r="L23" s="72">
        <v>1150</v>
      </c>
      <c r="M23" s="72">
        <v>829</v>
      </c>
      <c r="N23" s="72">
        <v>351</v>
      </c>
      <c r="O23" s="191">
        <f>SUM(I23:N23)</f>
        <v>7753</v>
      </c>
      <c r="P23" s="192">
        <f>H23+O23</f>
        <v>10131</v>
      </c>
      <c r="Q23" s="20"/>
    </row>
    <row r="24" spans="3:16" ht="49.5" customHeight="1">
      <c r="C24" s="141" t="s">
        <v>13</v>
      </c>
      <c r="D24" s="142"/>
      <c r="E24" s="142"/>
      <c r="F24" s="72">
        <v>9</v>
      </c>
      <c r="G24" s="72">
        <v>23</v>
      </c>
      <c r="H24" s="191">
        <f>SUM(F24:G24)</f>
        <v>32</v>
      </c>
      <c r="I24" s="87"/>
      <c r="J24" s="72">
        <v>49</v>
      </c>
      <c r="K24" s="72">
        <v>31</v>
      </c>
      <c r="L24" s="72">
        <v>25</v>
      </c>
      <c r="M24" s="72">
        <v>16</v>
      </c>
      <c r="N24" s="72">
        <v>10</v>
      </c>
      <c r="O24" s="191">
        <f>SUM(I24:N24)</f>
        <v>131</v>
      </c>
      <c r="P24" s="192">
        <f>H24+O24</f>
        <v>163</v>
      </c>
    </row>
    <row r="25" spans="3:16" ht="49.5" customHeight="1" thickBot="1">
      <c r="C25" s="139" t="s">
        <v>14</v>
      </c>
      <c r="D25" s="140"/>
      <c r="E25" s="140"/>
      <c r="F25" s="74">
        <f>SUM(F23:F24)</f>
        <v>1177</v>
      </c>
      <c r="G25" s="74">
        <f>SUM(G23:G24)</f>
        <v>1233</v>
      </c>
      <c r="H25" s="195">
        <f>SUM(F25:G25)</f>
        <v>2410</v>
      </c>
      <c r="I25" s="196"/>
      <c r="J25" s="74">
        <f aca="true" t="shared" si="3" ref="J25:O25">SUM(J23:J24)</f>
        <v>3475</v>
      </c>
      <c r="K25" s="74">
        <f t="shared" si="3"/>
        <v>2028</v>
      </c>
      <c r="L25" s="74">
        <f t="shared" si="3"/>
        <v>1175</v>
      </c>
      <c r="M25" s="74">
        <f t="shared" si="3"/>
        <v>845</v>
      </c>
      <c r="N25" s="74">
        <f t="shared" si="3"/>
        <v>361</v>
      </c>
      <c r="O25" s="195">
        <f t="shared" si="3"/>
        <v>7884</v>
      </c>
      <c r="P25" s="194">
        <f>H25+O25</f>
        <v>10294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14"/>
      <c r="D29" s="115"/>
      <c r="E29" s="115"/>
      <c r="F29" s="136" t="s">
        <v>15</v>
      </c>
      <c r="G29" s="123"/>
      <c r="H29" s="123"/>
      <c r="I29" s="123" t="s">
        <v>16</v>
      </c>
      <c r="J29" s="123"/>
      <c r="K29" s="123"/>
      <c r="L29" s="123"/>
      <c r="M29" s="123"/>
      <c r="N29" s="123"/>
      <c r="O29" s="123"/>
      <c r="P29" s="105" t="s">
        <v>84</v>
      </c>
      <c r="Q29" s="20"/>
    </row>
    <row r="30" spans="3:17" ht="49.5" customHeight="1">
      <c r="C30" s="145"/>
      <c r="D30" s="146"/>
      <c r="E30" s="146"/>
      <c r="F30" s="76" t="s">
        <v>7</v>
      </c>
      <c r="G30" s="76" t="s">
        <v>8</v>
      </c>
      <c r="H30" s="77" t="s">
        <v>9</v>
      </c>
      <c r="I30" s="78" t="s">
        <v>29</v>
      </c>
      <c r="J30" s="76" t="s">
        <v>1</v>
      </c>
      <c r="K30" s="79" t="s">
        <v>2</v>
      </c>
      <c r="L30" s="79" t="s">
        <v>3</v>
      </c>
      <c r="M30" s="79" t="s">
        <v>4</v>
      </c>
      <c r="N30" s="79" t="s">
        <v>5</v>
      </c>
      <c r="O30" s="80" t="s">
        <v>9</v>
      </c>
      <c r="P30" s="106"/>
      <c r="Q30" s="20"/>
    </row>
    <row r="31" spans="3:17" ht="49.5" customHeight="1">
      <c r="C31" s="95" t="s">
        <v>12</v>
      </c>
      <c r="D31" s="76"/>
      <c r="E31" s="76"/>
      <c r="F31" s="72">
        <v>17</v>
      </c>
      <c r="G31" s="72">
        <v>18</v>
      </c>
      <c r="H31" s="191">
        <f>SUM(F31:G31)</f>
        <v>35</v>
      </c>
      <c r="I31" s="87"/>
      <c r="J31" s="72">
        <v>1081</v>
      </c>
      <c r="K31" s="72">
        <v>701</v>
      </c>
      <c r="L31" s="72">
        <v>536</v>
      </c>
      <c r="M31" s="72">
        <v>507</v>
      </c>
      <c r="N31" s="72">
        <v>282</v>
      </c>
      <c r="O31" s="191">
        <f>SUM(I31:N31)</f>
        <v>3107</v>
      </c>
      <c r="P31" s="192">
        <f>H31+O31</f>
        <v>3142</v>
      </c>
      <c r="Q31" s="20"/>
    </row>
    <row r="32" spans="3:16" ht="49.5" customHeight="1">
      <c r="C32" s="141" t="s">
        <v>13</v>
      </c>
      <c r="D32" s="142"/>
      <c r="E32" s="142"/>
      <c r="F32" s="72">
        <v>0</v>
      </c>
      <c r="G32" s="72">
        <v>0</v>
      </c>
      <c r="H32" s="191">
        <f>SUM(F32:G32)</f>
        <v>0</v>
      </c>
      <c r="I32" s="87"/>
      <c r="J32" s="72">
        <v>10</v>
      </c>
      <c r="K32" s="72">
        <v>5</v>
      </c>
      <c r="L32" s="72">
        <v>6</v>
      </c>
      <c r="M32" s="72">
        <v>3</v>
      </c>
      <c r="N32" s="72">
        <v>6</v>
      </c>
      <c r="O32" s="191">
        <f>SUM(I32:N32)</f>
        <v>30</v>
      </c>
      <c r="P32" s="192">
        <f>H32+O32</f>
        <v>30</v>
      </c>
    </row>
    <row r="33" spans="3:16" ht="49.5" customHeight="1" thickBot="1">
      <c r="C33" s="139" t="s">
        <v>14</v>
      </c>
      <c r="D33" s="140"/>
      <c r="E33" s="140"/>
      <c r="F33" s="74">
        <f>SUM(F31:F32)</f>
        <v>17</v>
      </c>
      <c r="G33" s="74">
        <f>SUM(G31:G32)</f>
        <v>18</v>
      </c>
      <c r="H33" s="195">
        <f>SUM(F33:G33)</f>
        <v>35</v>
      </c>
      <c r="I33" s="196"/>
      <c r="J33" s="74">
        <f>SUM(J31:J32)</f>
        <v>1091</v>
      </c>
      <c r="K33" s="74">
        <f>SUM(K31:K32)</f>
        <v>706</v>
      </c>
      <c r="L33" s="74">
        <f>SUM(L31:L32)</f>
        <v>542</v>
      </c>
      <c r="M33" s="74">
        <f>SUM(M31:M32)</f>
        <v>510</v>
      </c>
      <c r="N33" s="74">
        <f>SUM(N31:N32)</f>
        <v>288</v>
      </c>
      <c r="O33" s="195">
        <f>SUM(I33:N33)</f>
        <v>3137</v>
      </c>
      <c r="P33" s="194">
        <f>H33+O33</f>
        <v>3172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14"/>
      <c r="D37" s="115"/>
      <c r="E37" s="115"/>
      <c r="F37" s="136" t="s">
        <v>15</v>
      </c>
      <c r="G37" s="123"/>
      <c r="H37" s="123"/>
      <c r="I37" s="123" t="s">
        <v>16</v>
      </c>
      <c r="J37" s="123"/>
      <c r="K37" s="123"/>
      <c r="L37" s="123"/>
      <c r="M37" s="123"/>
      <c r="N37" s="135"/>
      <c r="O37" s="133" t="s">
        <v>84</v>
      </c>
      <c r="P37" s="20"/>
      <c r="Q37" s="20"/>
    </row>
    <row r="38" spans="3:17" ht="49.5" customHeight="1" thickBot="1">
      <c r="C38" s="143"/>
      <c r="D38" s="144"/>
      <c r="E38" s="144"/>
      <c r="F38" s="81" t="s">
        <v>7</v>
      </c>
      <c r="G38" s="81" t="s">
        <v>8</v>
      </c>
      <c r="H38" s="82" t="s">
        <v>9</v>
      </c>
      <c r="I38" s="83" t="s">
        <v>1</v>
      </c>
      <c r="J38" s="81" t="s">
        <v>2</v>
      </c>
      <c r="K38" s="84" t="s">
        <v>3</v>
      </c>
      <c r="L38" s="84" t="s">
        <v>4</v>
      </c>
      <c r="M38" s="84" t="s">
        <v>5</v>
      </c>
      <c r="N38" s="85" t="s">
        <v>11</v>
      </c>
      <c r="O38" s="134"/>
      <c r="P38" s="20"/>
      <c r="Q38" s="20"/>
    </row>
    <row r="39" spans="3:17" ht="49.5" customHeight="1">
      <c r="C39" s="98" t="s">
        <v>17</v>
      </c>
      <c r="D39" s="68"/>
      <c r="E39" s="68"/>
      <c r="F39" s="197">
        <f>SUM(F40:F41)</f>
        <v>0</v>
      </c>
      <c r="G39" s="197">
        <f>SUM(G40:G41)</f>
        <v>0</v>
      </c>
      <c r="H39" s="198">
        <f aca="true" t="shared" si="4" ref="H39:H51">SUM(F39:G39)</f>
        <v>0</v>
      </c>
      <c r="I39" s="199">
        <f>SUM(I40:I41)</f>
        <v>4</v>
      </c>
      <c r="J39" s="197">
        <f>SUM(J40:J41)</f>
        <v>11</v>
      </c>
      <c r="K39" s="197">
        <f>SUM(K40:K41)</f>
        <v>202</v>
      </c>
      <c r="L39" s="197">
        <f>SUM(L40:L41)</f>
        <v>519</v>
      </c>
      <c r="M39" s="197">
        <f>SUM(M40:M41)</f>
        <v>337</v>
      </c>
      <c r="N39" s="198">
        <f aca="true" t="shared" si="5" ref="N39:N47">SUM(I39:M39)</f>
        <v>1073</v>
      </c>
      <c r="O39" s="200">
        <f>H39+N39</f>
        <v>1073</v>
      </c>
      <c r="P39" s="20"/>
      <c r="Q39" s="20"/>
    </row>
    <row r="40" spans="3:15" ht="49.5" customHeight="1">
      <c r="C40" s="141" t="s">
        <v>12</v>
      </c>
      <c r="D40" s="142"/>
      <c r="E40" s="142"/>
      <c r="F40" s="72">
        <v>0</v>
      </c>
      <c r="G40" s="72">
        <v>0</v>
      </c>
      <c r="H40" s="191">
        <f t="shared" si="4"/>
        <v>0</v>
      </c>
      <c r="I40" s="92">
        <v>4</v>
      </c>
      <c r="J40" s="72">
        <v>11</v>
      </c>
      <c r="K40" s="72">
        <v>201</v>
      </c>
      <c r="L40" s="72">
        <v>518</v>
      </c>
      <c r="M40" s="72">
        <v>337</v>
      </c>
      <c r="N40" s="191">
        <f>SUM(I40:M40)</f>
        <v>1071</v>
      </c>
      <c r="O40" s="192">
        <f aca="true" t="shared" si="6" ref="O40:O50">H40+N40</f>
        <v>1071</v>
      </c>
    </row>
    <row r="41" spans="3:15" ht="49.5" customHeight="1" thickBot="1">
      <c r="C41" s="139" t="s">
        <v>13</v>
      </c>
      <c r="D41" s="140"/>
      <c r="E41" s="140"/>
      <c r="F41" s="74">
        <v>0</v>
      </c>
      <c r="G41" s="74">
        <v>0</v>
      </c>
      <c r="H41" s="195">
        <f t="shared" si="4"/>
        <v>0</v>
      </c>
      <c r="I41" s="93">
        <v>0</v>
      </c>
      <c r="J41" s="74">
        <v>0</v>
      </c>
      <c r="K41" s="74">
        <v>1</v>
      </c>
      <c r="L41" s="74">
        <v>1</v>
      </c>
      <c r="M41" s="74">
        <v>0</v>
      </c>
      <c r="N41" s="195">
        <f t="shared" si="5"/>
        <v>2</v>
      </c>
      <c r="O41" s="194">
        <f t="shared" si="6"/>
        <v>2</v>
      </c>
    </row>
    <row r="42" spans="3:15" ht="49.5" customHeight="1">
      <c r="C42" s="128" t="s">
        <v>30</v>
      </c>
      <c r="D42" s="129"/>
      <c r="E42" s="129"/>
      <c r="F42" s="197">
        <f>SUM(F43:F44)</f>
        <v>0</v>
      </c>
      <c r="G42" s="197">
        <f>SUM(G43:G44)</f>
        <v>0</v>
      </c>
      <c r="H42" s="198">
        <f t="shared" si="4"/>
        <v>0</v>
      </c>
      <c r="I42" s="199">
        <f>SUM(I43:I44)</f>
        <v>142</v>
      </c>
      <c r="J42" s="197">
        <f>SUM(J43:J44)</f>
        <v>140</v>
      </c>
      <c r="K42" s="197">
        <f>SUM(K43:K44)</f>
        <v>181</v>
      </c>
      <c r="L42" s="197">
        <f>SUM(L43:L44)</f>
        <v>220</v>
      </c>
      <c r="M42" s="197">
        <f>SUM(M43:M44)</f>
        <v>103</v>
      </c>
      <c r="N42" s="191">
        <f t="shared" si="5"/>
        <v>786</v>
      </c>
      <c r="O42" s="200">
        <f t="shared" si="6"/>
        <v>786</v>
      </c>
    </row>
    <row r="43" spans="3:15" ht="49.5" customHeight="1">
      <c r="C43" s="141" t="s">
        <v>12</v>
      </c>
      <c r="D43" s="142"/>
      <c r="E43" s="142"/>
      <c r="F43" s="72">
        <v>0</v>
      </c>
      <c r="G43" s="72">
        <v>0</v>
      </c>
      <c r="H43" s="191">
        <f t="shared" si="4"/>
        <v>0</v>
      </c>
      <c r="I43" s="92">
        <v>141</v>
      </c>
      <c r="J43" s="72">
        <v>139</v>
      </c>
      <c r="K43" s="72">
        <v>177</v>
      </c>
      <c r="L43" s="72">
        <v>211</v>
      </c>
      <c r="M43" s="72">
        <v>102</v>
      </c>
      <c r="N43" s="191">
        <f t="shared" si="5"/>
        <v>770</v>
      </c>
      <c r="O43" s="192">
        <f t="shared" si="6"/>
        <v>770</v>
      </c>
    </row>
    <row r="44" spans="3:15" ht="49.5" customHeight="1" thickBot="1">
      <c r="C44" s="139" t="s">
        <v>13</v>
      </c>
      <c r="D44" s="140"/>
      <c r="E44" s="140"/>
      <c r="F44" s="74">
        <v>0</v>
      </c>
      <c r="G44" s="74">
        <v>0</v>
      </c>
      <c r="H44" s="195">
        <f t="shared" si="4"/>
        <v>0</v>
      </c>
      <c r="I44" s="93">
        <v>1</v>
      </c>
      <c r="J44" s="74">
        <v>1</v>
      </c>
      <c r="K44" s="74">
        <v>4</v>
      </c>
      <c r="L44" s="74">
        <v>9</v>
      </c>
      <c r="M44" s="74">
        <v>1</v>
      </c>
      <c r="N44" s="195">
        <f t="shared" si="5"/>
        <v>16</v>
      </c>
      <c r="O44" s="194">
        <f t="shared" si="6"/>
        <v>16</v>
      </c>
    </row>
    <row r="45" spans="3:15" ht="49.5" customHeight="1">
      <c r="C45" s="128" t="s">
        <v>18</v>
      </c>
      <c r="D45" s="129"/>
      <c r="E45" s="129"/>
      <c r="F45" s="197">
        <f>SUM(F46:F47)</f>
        <v>0</v>
      </c>
      <c r="G45" s="197">
        <f>SUM(G46:G47)</f>
        <v>0</v>
      </c>
      <c r="H45" s="198">
        <f t="shared" si="4"/>
        <v>0</v>
      </c>
      <c r="I45" s="199">
        <f>SUM(I46:I47)</f>
        <v>0</v>
      </c>
      <c r="J45" s="197">
        <f>SUM(J46:J47)</f>
        <v>2</v>
      </c>
      <c r="K45" s="197">
        <f>SUM(K46:K47)</f>
        <v>4</v>
      </c>
      <c r="L45" s="197">
        <f>SUM(L46:L47)</f>
        <v>16</v>
      </c>
      <c r="M45" s="197">
        <f>SUM(M46:M47)</f>
        <v>6</v>
      </c>
      <c r="N45" s="198">
        <f>SUM(I45:M45)</f>
        <v>28</v>
      </c>
      <c r="O45" s="200">
        <f t="shared" si="6"/>
        <v>28</v>
      </c>
    </row>
    <row r="46" spans="3:15" ht="49.5" customHeight="1">
      <c r="C46" s="141" t="s">
        <v>12</v>
      </c>
      <c r="D46" s="142"/>
      <c r="E46" s="142"/>
      <c r="F46" s="72">
        <v>0</v>
      </c>
      <c r="G46" s="72">
        <v>0</v>
      </c>
      <c r="H46" s="191">
        <f t="shared" si="4"/>
        <v>0</v>
      </c>
      <c r="I46" s="92">
        <v>0</v>
      </c>
      <c r="J46" s="72">
        <v>2</v>
      </c>
      <c r="K46" s="72">
        <v>4</v>
      </c>
      <c r="L46" s="72">
        <v>16</v>
      </c>
      <c r="M46" s="72">
        <v>6</v>
      </c>
      <c r="N46" s="191">
        <f t="shared" si="5"/>
        <v>28</v>
      </c>
      <c r="O46" s="192">
        <f>H46+N46</f>
        <v>28</v>
      </c>
    </row>
    <row r="47" spans="3:15" ht="49.5" customHeight="1" thickBot="1">
      <c r="C47" s="139" t="s">
        <v>13</v>
      </c>
      <c r="D47" s="140"/>
      <c r="E47" s="140"/>
      <c r="F47" s="74">
        <v>0</v>
      </c>
      <c r="G47" s="74">
        <v>0</v>
      </c>
      <c r="H47" s="195">
        <f t="shared" si="4"/>
        <v>0</v>
      </c>
      <c r="I47" s="93">
        <v>0</v>
      </c>
      <c r="J47" s="74">
        <v>0</v>
      </c>
      <c r="K47" s="74">
        <v>0</v>
      </c>
      <c r="L47" s="74">
        <v>0</v>
      </c>
      <c r="M47" s="74">
        <v>0</v>
      </c>
      <c r="N47" s="195">
        <f t="shared" si="5"/>
        <v>0</v>
      </c>
      <c r="O47" s="194">
        <f t="shared" si="6"/>
        <v>0</v>
      </c>
    </row>
    <row r="48" spans="3:15" ht="49.5" customHeight="1">
      <c r="C48" s="128" t="s">
        <v>76</v>
      </c>
      <c r="D48" s="129"/>
      <c r="E48" s="129"/>
      <c r="F48" s="197">
        <f>SUM(F49:F50)</f>
        <v>0</v>
      </c>
      <c r="G48" s="197">
        <f>SUM(G49:G50)</f>
        <v>0</v>
      </c>
      <c r="H48" s="198">
        <f>SUM(F48:G48)</f>
        <v>0</v>
      </c>
      <c r="I48" s="199">
        <f>SUM(I49:I50)</f>
        <v>18</v>
      </c>
      <c r="J48" s="197">
        <f>SUM(J49:J50)</f>
        <v>20</v>
      </c>
      <c r="K48" s="197">
        <f>SUM(K49:K50)</f>
        <v>37</v>
      </c>
      <c r="L48" s="197">
        <f>SUM(L49:L50)</f>
        <v>177</v>
      </c>
      <c r="M48" s="197">
        <f>SUM(M49:M50)</f>
        <v>109</v>
      </c>
      <c r="N48" s="198">
        <f>SUM(I48:M48)</f>
        <v>361</v>
      </c>
      <c r="O48" s="200">
        <f>H48+N48</f>
        <v>361</v>
      </c>
    </row>
    <row r="49" spans="3:15" ht="49.5" customHeight="1">
      <c r="C49" s="141" t="s">
        <v>12</v>
      </c>
      <c r="D49" s="142"/>
      <c r="E49" s="142"/>
      <c r="F49" s="72">
        <v>0</v>
      </c>
      <c r="G49" s="72">
        <v>0</v>
      </c>
      <c r="H49" s="191">
        <f t="shared" si="4"/>
        <v>0</v>
      </c>
      <c r="I49" s="92">
        <v>18</v>
      </c>
      <c r="J49" s="72">
        <v>20</v>
      </c>
      <c r="K49" s="72">
        <v>37</v>
      </c>
      <c r="L49" s="72">
        <v>175</v>
      </c>
      <c r="M49" s="72">
        <v>106</v>
      </c>
      <c r="N49" s="191">
        <f>SUM(I49:M49)</f>
        <v>356</v>
      </c>
      <c r="O49" s="192">
        <f t="shared" si="6"/>
        <v>356</v>
      </c>
    </row>
    <row r="50" spans="3:15" ht="49.5" customHeight="1" thickBot="1">
      <c r="C50" s="139" t="s">
        <v>13</v>
      </c>
      <c r="D50" s="140"/>
      <c r="E50" s="140"/>
      <c r="F50" s="74">
        <v>0</v>
      </c>
      <c r="G50" s="74">
        <v>0</v>
      </c>
      <c r="H50" s="195">
        <f t="shared" si="4"/>
        <v>0</v>
      </c>
      <c r="I50" s="93">
        <v>0</v>
      </c>
      <c r="J50" s="74">
        <v>0</v>
      </c>
      <c r="K50" s="74">
        <v>0</v>
      </c>
      <c r="L50" s="74">
        <v>2</v>
      </c>
      <c r="M50" s="74">
        <v>3</v>
      </c>
      <c r="N50" s="195">
        <f>SUM(I50:M50)</f>
        <v>5</v>
      </c>
      <c r="O50" s="194">
        <f t="shared" si="6"/>
        <v>5</v>
      </c>
    </row>
    <row r="51" spans="3:15" ht="49.5" customHeight="1" thickBot="1">
      <c r="C51" s="137" t="s">
        <v>14</v>
      </c>
      <c r="D51" s="138"/>
      <c r="E51" s="138"/>
      <c r="F51" s="86">
        <v>0</v>
      </c>
      <c r="G51" s="86">
        <v>0</v>
      </c>
      <c r="H51" s="201">
        <f t="shared" si="4"/>
        <v>0</v>
      </c>
      <c r="I51" s="94">
        <v>164</v>
      </c>
      <c r="J51" s="86">
        <v>171</v>
      </c>
      <c r="K51" s="86">
        <v>423</v>
      </c>
      <c r="L51" s="86">
        <v>927</v>
      </c>
      <c r="M51" s="86">
        <v>551</v>
      </c>
      <c r="N51" s="201">
        <f>SUM(I51:M51)</f>
        <v>2236</v>
      </c>
      <c r="O51" s="202">
        <f>H51+N51</f>
        <v>2236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55" zoomScaleNormal="55" zoomScalePageLayoutView="0" workbookViewId="0" topLeftCell="A1">
      <pane ySplit="8" topLeftCell="A9" activePane="bottomLeft" state="frozen"/>
      <selection pane="topLeft" activeCell="G16" sqref="G16"/>
      <selection pane="bottomLeft" activeCell="G16" sqref="G16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54" t="s">
        <v>21</v>
      </c>
      <c r="H1" s="154"/>
      <c r="I1" s="154"/>
      <c r="J1" s="154"/>
      <c r="K1" s="154"/>
      <c r="L1" s="154"/>
      <c r="M1" s="154"/>
      <c r="N1" s="103"/>
      <c r="O1" s="4"/>
    </row>
    <row r="2" spans="5:16" ht="30" customHeight="1">
      <c r="E2" s="5"/>
      <c r="G2" s="120" t="s">
        <v>92</v>
      </c>
      <c r="H2" s="120"/>
      <c r="I2" s="120"/>
      <c r="J2" s="120"/>
      <c r="K2" s="120"/>
      <c r="L2" s="120"/>
      <c r="M2" s="120"/>
      <c r="N2" s="6"/>
      <c r="O2" s="132">
        <v>41086</v>
      </c>
      <c r="P2" s="132"/>
    </row>
    <row r="3" spans="5:17" ht="24.75" customHeight="1">
      <c r="E3" s="7"/>
      <c r="F3" s="8"/>
      <c r="N3" s="9"/>
      <c r="O3" s="132"/>
      <c r="P3" s="132"/>
      <c r="Q3" s="10"/>
    </row>
    <row r="4" spans="3:17" ht="24.75" customHeight="1">
      <c r="C4" s="11"/>
      <c r="N4" s="7"/>
      <c r="O4" s="132" t="s">
        <v>31</v>
      </c>
      <c r="P4" s="132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55" t="s">
        <v>32</v>
      </c>
      <c r="D7" s="156"/>
      <c r="E7" s="156"/>
      <c r="F7" s="159" t="s">
        <v>33</v>
      </c>
      <c r="G7" s="160"/>
      <c r="H7" s="160"/>
      <c r="I7" s="161" t="s">
        <v>34</v>
      </c>
      <c r="J7" s="161"/>
      <c r="K7" s="161"/>
      <c r="L7" s="161"/>
      <c r="M7" s="161"/>
      <c r="N7" s="161"/>
      <c r="O7" s="162"/>
      <c r="P7" s="163" t="s">
        <v>6</v>
      </c>
      <c r="Q7" s="20"/>
    </row>
    <row r="8" spans="3:17" ht="42" customHeight="1" thickBot="1">
      <c r="C8" s="157"/>
      <c r="D8" s="158"/>
      <c r="E8" s="158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64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66">
        <f>SUM(F11,F17,F20,F25,F29,F30)</f>
        <v>2489</v>
      </c>
      <c r="G10" s="166">
        <f>SUM(G11,G17,G20,G25,G29,G30)</f>
        <v>2764</v>
      </c>
      <c r="H10" s="167">
        <f>SUM(F10:G10)</f>
        <v>5253</v>
      </c>
      <c r="I10" s="168"/>
      <c r="J10" s="166">
        <f>SUM(J11,J17,J20,J25,J29,J30)</f>
        <v>9772</v>
      </c>
      <c r="K10" s="166">
        <f>SUM(K11,K17,K20,K25,K29,K30)</f>
        <v>6461</v>
      </c>
      <c r="L10" s="166">
        <f>SUM(L11,L17,L20,L25,L29,L30)</f>
        <v>3750</v>
      </c>
      <c r="M10" s="166">
        <f>SUM(M11,M17,M20,M25,M29,M30)</f>
        <v>2869</v>
      </c>
      <c r="N10" s="166">
        <f>SUM(N11,N17,N20,N25,N29,N30)</f>
        <v>1255</v>
      </c>
      <c r="O10" s="167">
        <f>SUM(I10:N10)</f>
        <v>24107</v>
      </c>
      <c r="P10" s="169">
        <f>SUM(O10,H10)</f>
        <v>29360</v>
      </c>
      <c r="Q10" s="20"/>
    </row>
    <row r="11" spans="3:16" ht="30" customHeight="1">
      <c r="C11" s="28"/>
      <c r="D11" s="29" t="s">
        <v>38</v>
      </c>
      <c r="E11" s="30"/>
      <c r="F11" s="170">
        <f>SUM(F12:F16)</f>
        <v>152</v>
      </c>
      <c r="G11" s="170">
        <f>SUM(G12:G16)</f>
        <v>201</v>
      </c>
      <c r="H11" s="171">
        <f aca="true" t="shared" si="0" ref="H11:H74">SUM(F11:G11)</f>
        <v>353</v>
      </c>
      <c r="I11" s="172"/>
      <c r="J11" s="170">
        <f>SUM(J12:J16)</f>
        <v>2275</v>
      </c>
      <c r="K11" s="170">
        <f>SUM(K12:K16)</f>
        <v>1639</v>
      </c>
      <c r="L11" s="170">
        <f>SUM(L12:L16)</f>
        <v>896</v>
      </c>
      <c r="M11" s="170">
        <f>SUM(M12:M16)</f>
        <v>821</v>
      </c>
      <c r="N11" s="170">
        <f>SUM(N12:N16)</f>
        <v>432</v>
      </c>
      <c r="O11" s="171">
        <f aca="true" t="shared" si="1" ref="O11:O74">SUM(I11:N11)</f>
        <v>6063</v>
      </c>
      <c r="P11" s="173">
        <f aca="true" t="shared" si="2" ref="P11:P74">SUM(O11,H11)</f>
        <v>6416</v>
      </c>
    </row>
    <row r="12" spans="3:16" ht="30" customHeight="1">
      <c r="C12" s="28"/>
      <c r="D12" s="29"/>
      <c r="E12" s="31" t="s">
        <v>39</v>
      </c>
      <c r="F12" s="52">
        <v>1</v>
      </c>
      <c r="G12" s="52">
        <v>0</v>
      </c>
      <c r="H12" s="171">
        <f>SUM(F12:G12)</f>
        <v>1</v>
      </c>
      <c r="I12" s="88"/>
      <c r="J12" s="52">
        <v>1163</v>
      </c>
      <c r="K12" s="52">
        <v>661</v>
      </c>
      <c r="L12" s="52">
        <v>279</v>
      </c>
      <c r="M12" s="52">
        <v>209</v>
      </c>
      <c r="N12" s="52">
        <v>104</v>
      </c>
      <c r="O12" s="171">
        <f t="shared" si="1"/>
        <v>2416</v>
      </c>
      <c r="P12" s="173">
        <f t="shared" si="2"/>
        <v>2417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2</v>
      </c>
      <c r="H13" s="171">
        <f t="shared" si="0"/>
        <v>2</v>
      </c>
      <c r="I13" s="88"/>
      <c r="J13" s="52">
        <v>7</v>
      </c>
      <c r="K13" s="52">
        <v>7</v>
      </c>
      <c r="L13" s="52">
        <v>20</v>
      </c>
      <c r="M13" s="52">
        <v>39</v>
      </c>
      <c r="N13" s="52">
        <v>40</v>
      </c>
      <c r="O13" s="171">
        <f t="shared" si="1"/>
        <v>113</v>
      </c>
      <c r="P13" s="173">
        <f t="shared" si="2"/>
        <v>115</v>
      </c>
    </row>
    <row r="14" spans="3:16" ht="30" customHeight="1">
      <c r="C14" s="28"/>
      <c r="D14" s="29"/>
      <c r="E14" s="31" t="s">
        <v>41</v>
      </c>
      <c r="F14" s="52">
        <v>56</v>
      </c>
      <c r="G14" s="52">
        <v>76</v>
      </c>
      <c r="H14" s="171">
        <f t="shared" si="0"/>
        <v>132</v>
      </c>
      <c r="I14" s="88"/>
      <c r="J14" s="52">
        <v>272</v>
      </c>
      <c r="K14" s="52">
        <v>189</v>
      </c>
      <c r="L14" s="52">
        <v>117</v>
      </c>
      <c r="M14" s="52">
        <v>134</v>
      </c>
      <c r="N14" s="52">
        <v>83</v>
      </c>
      <c r="O14" s="171">
        <f t="shared" si="1"/>
        <v>795</v>
      </c>
      <c r="P14" s="173">
        <f t="shared" si="2"/>
        <v>927</v>
      </c>
    </row>
    <row r="15" spans="3:16" ht="30" customHeight="1">
      <c r="C15" s="28"/>
      <c r="D15" s="29"/>
      <c r="E15" s="31" t="s">
        <v>42</v>
      </c>
      <c r="F15" s="52">
        <v>41</v>
      </c>
      <c r="G15" s="52">
        <v>63</v>
      </c>
      <c r="H15" s="171">
        <f t="shared" si="0"/>
        <v>104</v>
      </c>
      <c r="I15" s="88"/>
      <c r="J15" s="52">
        <v>148</v>
      </c>
      <c r="K15" s="52">
        <v>110</v>
      </c>
      <c r="L15" s="52">
        <v>67</v>
      </c>
      <c r="M15" s="52">
        <v>69</v>
      </c>
      <c r="N15" s="52">
        <v>26</v>
      </c>
      <c r="O15" s="171">
        <f t="shared" si="1"/>
        <v>420</v>
      </c>
      <c r="P15" s="173">
        <f t="shared" si="2"/>
        <v>524</v>
      </c>
    </row>
    <row r="16" spans="3:16" ht="30" customHeight="1">
      <c r="C16" s="28"/>
      <c r="D16" s="29"/>
      <c r="E16" s="31" t="s">
        <v>43</v>
      </c>
      <c r="F16" s="52">
        <v>54</v>
      </c>
      <c r="G16" s="52">
        <v>60</v>
      </c>
      <c r="H16" s="171">
        <f t="shared" si="0"/>
        <v>114</v>
      </c>
      <c r="I16" s="88"/>
      <c r="J16" s="52">
        <v>685</v>
      </c>
      <c r="K16" s="52">
        <v>672</v>
      </c>
      <c r="L16" s="52">
        <v>413</v>
      </c>
      <c r="M16" s="52">
        <v>370</v>
      </c>
      <c r="N16" s="52">
        <v>179</v>
      </c>
      <c r="O16" s="171">
        <f t="shared" si="1"/>
        <v>2319</v>
      </c>
      <c r="P16" s="173">
        <f t="shared" si="2"/>
        <v>2433</v>
      </c>
    </row>
    <row r="17" spans="3:16" ht="30" customHeight="1">
      <c r="C17" s="28"/>
      <c r="D17" s="32" t="s">
        <v>44</v>
      </c>
      <c r="E17" s="33"/>
      <c r="F17" s="170">
        <f>SUM(F18:F19)</f>
        <v>316</v>
      </c>
      <c r="G17" s="170">
        <f>SUM(G18:G19)</f>
        <v>299</v>
      </c>
      <c r="H17" s="171">
        <f t="shared" si="0"/>
        <v>615</v>
      </c>
      <c r="I17" s="172"/>
      <c r="J17" s="170">
        <f>SUM(J18:J19)</f>
        <v>2186</v>
      </c>
      <c r="K17" s="170">
        <f>SUM(K18:K19)</f>
        <v>1279</v>
      </c>
      <c r="L17" s="170">
        <f>SUM(L18:L19)</f>
        <v>675</v>
      </c>
      <c r="M17" s="170">
        <f>SUM(M18:M19)</f>
        <v>454</v>
      </c>
      <c r="N17" s="170">
        <f>SUM(N18:N19)</f>
        <v>151</v>
      </c>
      <c r="O17" s="171">
        <f t="shared" si="1"/>
        <v>4745</v>
      </c>
      <c r="P17" s="173">
        <f t="shared" si="2"/>
        <v>5360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71">
        <f t="shared" si="0"/>
        <v>0</v>
      </c>
      <c r="I18" s="88"/>
      <c r="J18" s="52">
        <v>1652</v>
      </c>
      <c r="K18" s="52">
        <v>944</v>
      </c>
      <c r="L18" s="52">
        <v>534</v>
      </c>
      <c r="M18" s="52">
        <v>367</v>
      </c>
      <c r="N18" s="52">
        <v>136</v>
      </c>
      <c r="O18" s="171">
        <f t="shared" si="1"/>
        <v>3633</v>
      </c>
      <c r="P18" s="173">
        <f t="shared" si="2"/>
        <v>3633</v>
      </c>
    </row>
    <row r="19" spans="3:16" ht="30" customHeight="1">
      <c r="C19" s="28"/>
      <c r="D19" s="29"/>
      <c r="E19" s="31" t="s">
        <v>46</v>
      </c>
      <c r="F19" s="52">
        <v>316</v>
      </c>
      <c r="G19" s="52">
        <v>299</v>
      </c>
      <c r="H19" s="171">
        <f t="shared" si="0"/>
        <v>615</v>
      </c>
      <c r="I19" s="88"/>
      <c r="J19" s="52">
        <v>534</v>
      </c>
      <c r="K19" s="52">
        <v>335</v>
      </c>
      <c r="L19" s="52">
        <v>141</v>
      </c>
      <c r="M19" s="52">
        <v>87</v>
      </c>
      <c r="N19" s="52">
        <v>15</v>
      </c>
      <c r="O19" s="171">
        <f t="shared" si="1"/>
        <v>1112</v>
      </c>
      <c r="P19" s="173">
        <f t="shared" si="2"/>
        <v>1727</v>
      </c>
    </row>
    <row r="20" spans="3:16" ht="30" customHeight="1">
      <c r="C20" s="28"/>
      <c r="D20" s="32" t="s">
        <v>47</v>
      </c>
      <c r="E20" s="33"/>
      <c r="F20" s="170">
        <f>SUM(F21:F24)</f>
        <v>6</v>
      </c>
      <c r="G20" s="170">
        <f>SUM(G21:G24)</f>
        <v>16</v>
      </c>
      <c r="H20" s="171">
        <f t="shared" si="0"/>
        <v>22</v>
      </c>
      <c r="I20" s="172"/>
      <c r="J20" s="170">
        <f>SUM(J21:J24)</f>
        <v>160</v>
      </c>
      <c r="K20" s="170">
        <f>SUM(K21:K24)</f>
        <v>133</v>
      </c>
      <c r="L20" s="170">
        <f>SUM(L21:L24)</f>
        <v>177</v>
      </c>
      <c r="M20" s="170">
        <f>SUM(M21:M24)</f>
        <v>157</v>
      </c>
      <c r="N20" s="170">
        <f>SUM(N21:N24)</f>
        <v>65</v>
      </c>
      <c r="O20" s="171">
        <f t="shared" si="1"/>
        <v>692</v>
      </c>
      <c r="P20" s="173">
        <f t="shared" si="2"/>
        <v>714</v>
      </c>
    </row>
    <row r="21" spans="3:16" ht="30" customHeight="1">
      <c r="C21" s="28"/>
      <c r="D21" s="29"/>
      <c r="E21" s="31" t="s">
        <v>48</v>
      </c>
      <c r="F21" s="52">
        <v>5</v>
      </c>
      <c r="G21" s="52">
        <v>15</v>
      </c>
      <c r="H21" s="171">
        <f t="shared" si="0"/>
        <v>20</v>
      </c>
      <c r="I21" s="88"/>
      <c r="J21" s="52">
        <v>123</v>
      </c>
      <c r="K21" s="52">
        <v>101</v>
      </c>
      <c r="L21" s="52">
        <v>158</v>
      </c>
      <c r="M21" s="52">
        <v>142</v>
      </c>
      <c r="N21" s="52">
        <v>60</v>
      </c>
      <c r="O21" s="171">
        <f t="shared" si="1"/>
        <v>584</v>
      </c>
      <c r="P21" s="173">
        <f t="shared" si="2"/>
        <v>604</v>
      </c>
    </row>
    <row r="22" spans="3:16" ht="30" customHeight="1">
      <c r="C22" s="28"/>
      <c r="D22" s="29"/>
      <c r="E22" s="34" t="s">
        <v>49</v>
      </c>
      <c r="F22" s="52">
        <v>1</v>
      </c>
      <c r="G22" s="52">
        <v>1</v>
      </c>
      <c r="H22" s="171">
        <f t="shared" si="0"/>
        <v>2</v>
      </c>
      <c r="I22" s="88"/>
      <c r="J22" s="52">
        <v>37</v>
      </c>
      <c r="K22" s="52">
        <v>32</v>
      </c>
      <c r="L22" s="52">
        <v>19</v>
      </c>
      <c r="M22" s="52">
        <v>15</v>
      </c>
      <c r="N22" s="52">
        <v>5</v>
      </c>
      <c r="O22" s="171">
        <f t="shared" si="1"/>
        <v>108</v>
      </c>
      <c r="P22" s="173">
        <f t="shared" si="2"/>
        <v>110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71">
        <f t="shared" si="0"/>
        <v>0</v>
      </c>
      <c r="I23" s="88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71">
        <f t="shared" si="1"/>
        <v>0</v>
      </c>
      <c r="P23" s="173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71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71">
        <f t="shared" si="1"/>
        <v>0</v>
      </c>
      <c r="P24" s="173">
        <f t="shared" si="2"/>
        <v>0</v>
      </c>
    </row>
    <row r="25" spans="3:16" ht="30" customHeight="1">
      <c r="C25" s="28"/>
      <c r="D25" s="32" t="s">
        <v>51</v>
      </c>
      <c r="E25" s="33"/>
      <c r="F25" s="170">
        <f>SUM(F26:F28)</f>
        <v>886</v>
      </c>
      <c r="G25" s="170">
        <f>SUM(G26:G28)</f>
        <v>1037</v>
      </c>
      <c r="H25" s="171">
        <f t="shared" si="0"/>
        <v>1923</v>
      </c>
      <c r="I25" s="172"/>
      <c r="J25" s="170">
        <f>SUM(J26:J28)</f>
        <v>1750</v>
      </c>
      <c r="K25" s="170">
        <f>SUM(K26:K28)</f>
        <v>1455</v>
      </c>
      <c r="L25" s="170">
        <f>SUM(L26:L28)</f>
        <v>887</v>
      </c>
      <c r="M25" s="170">
        <f>SUM(M26:M28)</f>
        <v>632</v>
      </c>
      <c r="N25" s="170">
        <f>SUM(N26:N28)</f>
        <v>259</v>
      </c>
      <c r="O25" s="171">
        <f t="shared" si="1"/>
        <v>4983</v>
      </c>
      <c r="P25" s="173">
        <f t="shared" si="2"/>
        <v>6906</v>
      </c>
    </row>
    <row r="26" spans="3:16" ht="30" customHeight="1">
      <c r="C26" s="28"/>
      <c r="D26" s="29"/>
      <c r="E26" s="34" t="s">
        <v>52</v>
      </c>
      <c r="F26" s="52">
        <v>837</v>
      </c>
      <c r="G26" s="52">
        <v>988</v>
      </c>
      <c r="H26" s="171">
        <f t="shared" si="0"/>
        <v>1825</v>
      </c>
      <c r="I26" s="88"/>
      <c r="J26" s="52">
        <v>1684</v>
      </c>
      <c r="K26" s="52">
        <v>1410</v>
      </c>
      <c r="L26" s="52">
        <v>859</v>
      </c>
      <c r="M26" s="52">
        <v>608</v>
      </c>
      <c r="N26" s="52">
        <v>257</v>
      </c>
      <c r="O26" s="171">
        <f t="shared" si="1"/>
        <v>4818</v>
      </c>
      <c r="P26" s="173">
        <f t="shared" si="2"/>
        <v>6643</v>
      </c>
    </row>
    <row r="27" spans="3:16" ht="30" customHeight="1">
      <c r="C27" s="28"/>
      <c r="D27" s="29"/>
      <c r="E27" s="34" t="s">
        <v>53</v>
      </c>
      <c r="F27" s="52">
        <v>24</v>
      </c>
      <c r="G27" s="52">
        <v>29</v>
      </c>
      <c r="H27" s="171">
        <f t="shared" si="0"/>
        <v>53</v>
      </c>
      <c r="I27" s="88"/>
      <c r="J27" s="52">
        <v>35</v>
      </c>
      <c r="K27" s="52">
        <v>24</v>
      </c>
      <c r="L27" s="52">
        <v>10</v>
      </c>
      <c r="M27" s="52">
        <v>13</v>
      </c>
      <c r="N27" s="52">
        <v>0</v>
      </c>
      <c r="O27" s="171">
        <f t="shared" si="1"/>
        <v>82</v>
      </c>
      <c r="P27" s="173">
        <f t="shared" si="2"/>
        <v>135</v>
      </c>
    </row>
    <row r="28" spans="3:16" ht="30" customHeight="1">
      <c r="C28" s="28"/>
      <c r="D28" s="29"/>
      <c r="E28" s="34" t="s">
        <v>54</v>
      </c>
      <c r="F28" s="52">
        <v>25</v>
      </c>
      <c r="G28" s="52">
        <v>20</v>
      </c>
      <c r="H28" s="171">
        <f t="shared" si="0"/>
        <v>45</v>
      </c>
      <c r="I28" s="88"/>
      <c r="J28" s="52">
        <v>31</v>
      </c>
      <c r="K28" s="52">
        <v>21</v>
      </c>
      <c r="L28" s="52">
        <v>18</v>
      </c>
      <c r="M28" s="52">
        <v>11</v>
      </c>
      <c r="N28" s="52">
        <v>2</v>
      </c>
      <c r="O28" s="171">
        <f t="shared" si="1"/>
        <v>83</v>
      </c>
      <c r="P28" s="173">
        <f t="shared" si="2"/>
        <v>128</v>
      </c>
    </row>
    <row r="29" spans="3:16" ht="30" customHeight="1">
      <c r="C29" s="28"/>
      <c r="D29" s="36" t="s">
        <v>55</v>
      </c>
      <c r="E29" s="37"/>
      <c r="F29" s="52">
        <v>19</v>
      </c>
      <c r="G29" s="52">
        <v>14</v>
      </c>
      <c r="H29" s="171">
        <f t="shared" si="0"/>
        <v>33</v>
      </c>
      <c r="I29" s="88"/>
      <c r="J29" s="52">
        <v>92</v>
      </c>
      <c r="K29" s="52">
        <v>58</v>
      </c>
      <c r="L29" s="52">
        <v>54</v>
      </c>
      <c r="M29" s="52">
        <v>49</v>
      </c>
      <c r="N29" s="52">
        <v>22</v>
      </c>
      <c r="O29" s="171">
        <f t="shared" si="1"/>
        <v>275</v>
      </c>
      <c r="P29" s="173">
        <f t="shared" si="2"/>
        <v>308</v>
      </c>
    </row>
    <row r="30" spans="3:16" ht="30" customHeight="1" thickBot="1">
      <c r="C30" s="38"/>
      <c r="D30" s="39" t="s">
        <v>56</v>
      </c>
      <c r="E30" s="40"/>
      <c r="F30" s="54">
        <v>1110</v>
      </c>
      <c r="G30" s="54">
        <v>1197</v>
      </c>
      <c r="H30" s="174">
        <f t="shared" si="0"/>
        <v>2307</v>
      </c>
      <c r="I30" s="89"/>
      <c r="J30" s="54">
        <v>3309</v>
      </c>
      <c r="K30" s="54">
        <v>1897</v>
      </c>
      <c r="L30" s="54">
        <v>1061</v>
      </c>
      <c r="M30" s="54">
        <v>756</v>
      </c>
      <c r="N30" s="54">
        <v>326</v>
      </c>
      <c r="O30" s="174">
        <f t="shared" si="1"/>
        <v>7349</v>
      </c>
      <c r="P30" s="175">
        <f t="shared" si="2"/>
        <v>9656</v>
      </c>
    </row>
    <row r="31" spans="3:16" ht="30" customHeight="1">
      <c r="C31" s="25" t="s">
        <v>57</v>
      </c>
      <c r="D31" s="41"/>
      <c r="E31" s="42"/>
      <c r="F31" s="166">
        <f>SUM(F32:F40)</f>
        <v>18</v>
      </c>
      <c r="G31" s="166">
        <f>SUM(G32:G40)</f>
        <v>18</v>
      </c>
      <c r="H31" s="167">
        <f t="shared" si="0"/>
        <v>36</v>
      </c>
      <c r="I31" s="168"/>
      <c r="J31" s="166">
        <f>SUM(J32:J40)</f>
        <v>1172</v>
      </c>
      <c r="K31" s="166">
        <f>SUM(K32:K40)</f>
        <v>796</v>
      </c>
      <c r="L31" s="166">
        <f>SUM(L32:L40)</f>
        <v>612</v>
      </c>
      <c r="M31" s="166">
        <f>SUM(M32:M40)</f>
        <v>542</v>
      </c>
      <c r="N31" s="166">
        <f>SUM(N32:N40)</f>
        <v>304</v>
      </c>
      <c r="O31" s="167">
        <f t="shared" si="1"/>
        <v>3426</v>
      </c>
      <c r="P31" s="169">
        <f t="shared" si="2"/>
        <v>3462</v>
      </c>
    </row>
    <row r="32" spans="3:16" ht="30" customHeight="1">
      <c r="C32" s="43"/>
      <c r="D32" s="36" t="s">
        <v>58</v>
      </c>
      <c r="E32" s="37"/>
      <c r="F32" s="90">
        <v>0</v>
      </c>
      <c r="G32" s="90">
        <v>0</v>
      </c>
      <c r="H32" s="176">
        <f t="shared" si="0"/>
        <v>0</v>
      </c>
      <c r="I32" s="53"/>
      <c r="J32" s="90">
        <v>97</v>
      </c>
      <c r="K32" s="90">
        <v>143</v>
      </c>
      <c r="L32" s="90">
        <v>101</v>
      </c>
      <c r="M32" s="90">
        <v>66</v>
      </c>
      <c r="N32" s="90">
        <v>18</v>
      </c>
      <c r="O32" s="176">
        <f t="shared" si="1"/>
        <v>425</v>
      </c>
      <c r="P32" s="177">
        <f t="shared" si="2"/>
        <v>425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70">
        <f t="shared" si="0"/>
        <v>0</v>
      </c>
      <c r="I33" s="53"/>
      <c r="J33" s="52">
        <v>1</v>
      </c>
      <c r="K33" s="52">
        <v>0</v>
      </c>
      <c r="L33" s="52">
        <v>0</v>
      </c>
      <c r="M33" s="52">
        <v>0</v>
      </c>
      <c r="N33" s="52">
        <v>0</v>
      </c>
      <c r="O33" s="171">
        <f t="shared" si="1"/>
        <v>1</v>
      </c>
      <c r="P33" s="173">
        <f t="shared" si="2"/>
        <v>1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70">
        <f t="shared" si="0"/>
        <v>0</v>
      </c>
      <c r="I34" s="53"/>
      <c r="J34" s="52">
        <v>816</v>
      </c>
      <c r="K34" s="52">
        <v>441</v>
      </c>
      <c r="L34" s="52">
        <v>220</v>
      </c>
      <c r="M34" s="52">
        <v>108</v>
      </c>
      <c r="N34" s="52">
        <v>42</v>
      </c>
      <c r="O34" s="171">
        <f t="shared" si="1"/>
        <v>1627</v>
      </c>
      <c r="P34" s="173">
        <f t="shared" si="2"/>
        <v>1627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3</v>
      </c>
      <c r="H35" s="170">
        <f t="shared" si="0"/>
        <v>3</v>
      </c>
      <c r="I35" s="88"/>
      <c r="J35" s="52">
        <v>34</v>
      </c>
      <c r="K35" s="52">
        <v>31</v>
      </c>
      <c r="L35" s="52">
        <v>50</v>
      </c>
      <c r="M35" s="52">
        <v>25</v>
      </c>
      <c r="N35" s="52">
        <v>18</v>
      </c>
      <c r="O35" s="171">
        <f t="shared" si="1"/>
        <v>158</v>
      </c>
      <c r="P35" s="173">
        <f t="shared" si="2"/>
        <v>161</v>
      </c>
    </row>
    <row r="36" spans="3:16" ht="30" customHeight="1">
      <c r="C36" s="28"/>
      <c r="D36" s="36" t="s">
        <v>61</v>
      </c>
      <c r="E36" s="37"/>
      <c r="F36" s="52">
        <v>18</v>
      </c>
      <c r="G36" s="52">
        <v>13</v>
      </c>
      <c r="H36" s="170">
        <f t="shared" si="0"/>
        <v>31</v>
      </c>
      <c r="I36" s="88"/>
      <c r="J36" s="52">
        <v>100</v>
      </c>
      <c r="K36" s="52">
        <v>56</v>
      </c>
      <c r="L36" s="52">
        <v>53</v>
      </c>
      <c r="M36" s="52">
        <v>30</v>
      </c>
      <c r="N36" s="52">
        <v>8</v>
      </c>
      <c r="O36" s="171">
        <f t="shared" si="1"/>
        <v>247</v>
      </c>
      <c r="P36" s="173">
        <f t="shared" si="2"/>
        <v>278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</v>
      </c>
      <c r="H37" s="170">
        <f t="shared" si="0"/>
        <v>2</v>
      </c>
      <c r="I37" s="53"/>
      <c r="J37" s="52">
        <v>119</v>
      </c>
      <c r="K37" s="52">
        <v>115</v>
      </c>
      <c r="L37" s="52">
        <v>98</v>
      </c>
      <c r="M37" s="52">
        <v>57</v>
      </c>
      <c r="N37" s="52">
        <v>31</v>
      </c>
      <c r="O37" s="171">
        <f t="shared" si="1"/>
        <v>420</v>
      </c>
      <c r="P37" s="173">
        <f t="shared" si="2"/>
        <v>422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70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71">
        <f t="shared" si="1"/>
        <v>0</v>
      </c>
      <c r="P38" s="173">
        <f t="shared" si="2"/>
        <v>0</v>
      </c>
    </row>
    <row r="39" spans="3:16" ht="30" customHeight="1">
      <c r="C39" s="28"/>
      <c r="D39" s="147" t="s">
        <v>64</v>
      </c>
      <c r="E39" s="148"/>
      <c r="F39" s="52">
        <v>0</v>
      </c>
      <c r="G39" s="52">
        <v>0</v>
      </c>
      <c r="H39" s="171">
        <f t="shared" si="0"/>
        <v>0</v>
      </c>
      <c r="I39" s="53"/>
      <c r="J39" s="52">
        <v>1</v>
      </c>
      <c r="K39" s="52">
        <v>3</v>
      </c>
      <c r="L39" s="52">
        <v>83</v>
      </c>
      <c r="M39" s="52">
        <v>250</v>
      </c>
      <c r="N39" s="52">
        <v>181</v>
      </c>
      <c r="O39" s="171">
        <f t="shared" si="1"/>
        <v>518</v>
      </c>
      <c r="P39" s="173">
        <f t="shared" si="2"/>
        <v>518</v>
      </c>
    </row>
    <row r="40" spans="3:16" ht="30" customHeight="1" thickBot="1">
      <c r="C40" s="38"/>
      <c r="D40" s="149" t="s">
        <v>65</v>
      </c>
      <c r="E40" s="150"/>
      <c r="F40" s="91">
        <v>0</v>
      </c>
      <c r="G40" s="91">
        <v>0</v>
      </c>
      <c r="H40" s="178">
        <f t="shared" si="0"/>
        <v>0</v>
      </c>
      <c r="I40" s="55"/>
      <c r="J40" s="91">
        <v>4</v>
      </c>
      <c r="K40" s="91">
        <v>7</v>
      </c>
      <c r="L40" s="91">
        <v>7</v>
      </c>
      <c r="M40" s="91">
        <v>6</v>
      </c>
      <c r="N40" s="91">
        <v>6</v>
      </c>
      <c r="O40" s="178">
        <f t="shared" si="1"/>
        <v>30</v>
      </c>
      <c r="P40" s="179">
        <f t="shared" si="2"/>
        <v>30</v>
      </c>
    </row>
    <row r="41" spans="3:16" ht="30" customHeight="1">
      <c r="C41" s="25" t="s">
        <v>66</v>
      </c>
      <c r="D41" s="41"/>
      <c r="E41" s="42"/>
      <c r="F41" s="166">
        <f>SUM(F42:F45)</f>
        <v>0</v>
      </c>
      <c r="G41" s="166">
        <f>SUM(G42:G45)</f>
        <v>0</v>
      </c>
      <c r="H41" s="167">
        <f t="shared" si="0"/>
        <v>0</v>
      </c>
      <c r="I41" s="180"/>
      <c r="J41" s="166">
        <f>SUM(J42:J45)</f>
        <v>161</v>
      </c>
      <c r="K41" s="166">
        <f>SUM(K42:K45)</f>
        <v>170</v>
      </c>
      <c r="L41" s="166">
        <f>SUM(L42:L45)</f>
        <v>421</v>
      </c>
      <c r="M41" s="166">
        <f>SUM(M42:M45)</f>
        <v>924</v>
      </c>
      <c r="N41" s="166">
        <f>SUM(N42:N45)</f>
        <v>548</v>
      </c>
      <c r="O41" s="167">
        <f t="shared" si="1"/>
        <v>2224</v>
      </c>
      <c r="P41" s="169">
        <f t="shared" si="2"/>
        <v>2224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71">
        <f t="shared" si="0"/>
        <v>0</v>
      </c>
      <c r="I42" s="53"/>
      <c r="J42" s="52">
        <v>4</v>
      </c>
      <c r="K42" s="52">
        <v>11</v>
      </c>
      <c r="L42" s="52">
        <v>201</v>
      </c>
      <c r="M42" s="52">
        <v>523</v>
      </c>
      <c r="N42" s="52">
        <v>339</v>
      </c>
      <c r="O42" s="181">
        <f t="shared" si="1"/>
        <v>1078</v>
      </c>
      <c r="P42" s="173">
        <f t="shared" si="2"/>
        <v>1078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71">
        <f t="shared" si="0"/>
        <v>0</v>
      </c>
      <c r="I43" s="53"/>
      <c r="J43" s="52">
        <v>143</v>
      </c>
      <c r="K43" s="52">
        <v>140</v>
      </c>
      <c r="L43" s="52">
        <v>183</v>
      </c>
      <c r="M43" s="52">
        <v>220</v>
      </c>
      <c r="N43" s="52">
        <v>104</v>
      </c>
      <c r="O43" s="181">
        <f t="shared" si="1"/>
        <v>790</v>
      </c>
      <c r="P43" s="173">
        <f t="shared" si="2"/>
        <v>790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2">
        <f t="shared" si="0"/>
        <v>0</v>
      </c>
      <c r="I44" s="53"/>
      <c r="J44" s="52">
        <v>0</v>
      </c>
      <c r="K44" s="52">
        <v>2</v>
      </c>
      <c r="L44" s="52">
        <v>4</v>
      </c>
      <c r="M44" s="52">
        <v>16</v>
      </c>
      <c r="N44" s="52">
        <v>5</v>
      </c>
      <c r="O44" s="181">
        <f t="shared" si="1"/>
        <v>27</v>
      </c>
      <c r="P44" s="173">
        <f t="shared" si="2"/>
        <v>27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74">
        <f t="shared" si="0"/>
        <v>0</v>
      </c>
      <c r="I45" s="56"/>
      <c r="J45" s="54">
        <v>14</v>
      </c>
      <c r="K45" s="54">
        <v>17</v>
      </c>
      <c r="L45" s="54">
        <v>33</v>
      </c>
      <c r="M45" s="54">
        <v>165</v>
      </c>
      <c r="N45" s="54">
        <v>100</v>
      </c>
      <c r="O45" s="183">
        <f t="shared" si="1"/>
        <v>329</v>
      </c>
      <c r="P45" s="175">
        <f t="shared" si="2"/>
        <v>329</v>
      </c>
    </row>
    <row r="46" spans="3:16" ht="30" customHeight="1" thickBot="1">
      <c r="C46" s="151" t="s">
        <v>70</v>
      </c>
      <c r="D46" s="152"/>
      <c r="E46" s="153"/>
      <c r="F46" s="184">
        <f>SUM(F10,F31,F41)</f>
        <v>2507</v>
      </c>
      <c r="G46" s="184">
        <f>SUM(G10,G31,G41)</f>
        <v>2782</v>
      </c>
      <c r="H46" s="185">
        <f t="shared" si="0"/>
        <v>5289</v>
      </c>
      <c r="I46" s="186"/>
      <c r="J46" s="184">
        <f>SUM(J10,J31,J41)</f>
        <v>11105</v>
      </c>
      <c r="K46" s="184">
        <f>SUM(K10,K31,K41)</f>
        <v>7427</v>
      </c>
      <c r="L46" s="184">
        <f>SUM(L10,L31,L41)</f>
        <v>4783</v>
      </c>
      <c r="M46" s="184">
        <f>SUM(M10,M31,M41)</f>
        <v>4335</v>
      </c>
      <c r="N46" s="184">
        <f>SUM(N10,N31,N41)</f>
        <v>2107</v>
      </c>
      <c r="O46" s="185">
        <f t="shared" si="1"/>
        <v>29757</v>
      </c>
      <c r="P46" s="187">
        <f t="shared" si="2"/>
        <v>35046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66">
        <f>SUM(F49,F55,F58,F63,F67,F68)</f>
        <v>2198352</v>
      </c>
      <c r="G48" s="166">
        <f>SUM(G49,G55,G58,G63,G67,G68)</f>
        <v>3335434</v>
      </c>
      <c r="H48" s="167">
        <f t="shared" si="0"/>
        <v>5533786</v>
      </c>
      <c r="I48" s="168"/>
      <c r="J48" s="166">
        <f>SUM(J49,J55,J58,J63,J67,J68)</f>
        <v>29296149</v>
      </c>
      <c r="K48" s="166">
        <f>SUM(K49,K55,K58,K63,K67,K68)</f>
        <v>22429739</v>
      </c>
      <c r="L48" s="166">
        <f>SUM(L49,L55,L58,L63,L67,L68)</f>
        <v>18110691</v>
      </c>
      <c r="M48" s="166">
        <f>SUM(M49,M55,M58,M63,M67,M68)</f>
        <v>16374304</v>
      </c>
      <c r="N48" s="166">
        <f>SUM(N49,N55,N58,N63,N67,N68)</f>
        <v>8183217</v>
      </c>
      <c r="O48" s="167">
        <f t="shared" si="1"/>
        <v>94394100</v>
      </c>
      <c r="P48" s="169">
        <f t="shared" si="2"/>
        <v>99927886</v>
      </c>
      <c r="Q48" s="20"/>
    </row>
    <row r="49" spans="3:16" ht="30" customHeight="1">
      <c r="C49" s="28"/>
      <c r="D49" s="29" t="s">
        <v>38</v>
      </c>
      <c r="E49" s="30"/>
      <c r="F49" s="170">
        <f>SUM(F50:F54)</f>
        <v>309333</v>
      </c>
      <c r="G49" s="170">
        <f>SUM(G50:G54)</f>
        <v>564281</v>
      </c>
      <c r="H49" s="171">
        <f t="shared" si="0"/>
        <v>873614</v>
      </c>
      <c r="I49" s="172"/>
      <c r="J49" s="170">
        <f>SUM(J50:J54)</f>
        <v>6182262</v>
      </c>
      <c r="K49" s="170">
        <f>SUM(K50:K54)</f>
        <v>4412191</v>
      </c>
      <c r="L49" s="170">
        <f>SUM(L50:L54)</f>
        <v>3120390</v>
      </c>
      <c r="M49" s="170">
        <f>SUM(M50:M54)</f>
        <v>3509796</v>
      </c>
      <c r="N49" s="170">
        <f>SUM(N50:N54)</f>
        <v>2451625</v>
      </c>
      <c r="O49" s="171">
        <f t="shared" si="1"/>
        <v>19676264</v>
      </c>
      <c r="P49" s="173">
        <f t="shared" si="2"/>
        <v>20549878</v>
      </c>
    </row>
    <row r="50" spans="3:16" ht="30" customHeight="1">
      <c r="C50" s="28"/>
      <c r="D50" s="29"/>
      <c r="E50" s="31" t="s">
        <v>39</v>
      </c>
      <c r="F50" s="52">
        <v>934</v>
      </c>
      <c r="G50" s="52">
        <v>0</v>
      </c>
      <c r="H50" s="171">
        <f t="shared" si="0"/>
        <v>934</v>
      </c>
      <c r="I50" s="88"/>
      <c r="J50" s="52">
        <v>3886870</v>
      </c>
      <c r="K50" s="52">
        <v>2470946</v>
      </c>
      <c r="L50" s="52">
        <v>1831164</v>
      </c>
      <c r="M50" s="52">
        <v>1876282</v>
      </c>
      <c r="N50" s="52">
        <v>1429975</v>
      </c>
      <c r="O50" s="181">
        <f t="shared" si="1"/>
        <v>11495237</v>
      </c>
      <c r="P50" s="173">
        <f t="shared" si="2"/>
        <v>11496171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7263</v>
      </c>
      <c r="H51" s="171">
        <f t="shared" si="0"/>
        <v>7263</v>
      </c>
      <c r="I51" s="88"/>
      <c r="J51" s="52">
        <v>23822</v>
      </c>
      <c r="K51" s="52">
        <v>29959</v>
      </c>
      <c r="L51" s="52">
        <v>136540</v>
      </c>
      <c r="M51" s="52">
        <v>307964</v>
      </c>
      <c r="N51" s="52">
        <v>308221</v>
      </c>
      <c r="O51" s="181">
        <f t="shared" si="1"/>
        <v>806506</v>
      </c>
      <c r="P51" s="173">
        <f t="shared" si="2"/>
        <v>813769</v>
      </c>
    </row>
    <row r="52" spans="3:16" ht="30" customHeight="1">
      <c r="C52" s="28"/>
      <c r="D52" s="29"/>
      <c r="E52" s="31" t="s">
        <v>41</v>
      </c>
      <c r="F52" s="52">
        <v>139819</v>
      </c>
      <c r="G52" s="52">
        <v>264542</v>
      </c>
      <c r="H52" s="171">
        <f t="shared" si="0"/>
        <v>404361</v>
      </c>
      <c r="I52" s="88"/>
      <c r="J52" s="52">
        <v>1085056</v>
      </c>
      <c r="K52" s="52">
        <v>876699</v>
      </c>
      <c r="L52" s="52">
        <v>522558</v>
      </c>
      <c r="M52" s="52">
        <v>695048</v>
      </c>
      <c r="N52" s="52">
        <v>440698</v>
      </c>
      <c r="O52" s="181">
        <f t="shared" si="1"/>
        <v>3620059</v>
      </c>
      <c r="P52" s="173">
        <f t="shared" si="2"/>
        <v>4024420</v>
      </c>
    </row>
    <row r="53" spans="3:16" ht="30" customHeight="1">
      <c r="C53" s="28"/>
      <c r="D53" s="29"/>
      <c r="E53" s="31" t="s">
        <v>42</v>
      </c>
      <c r="F53" s="52">
        <v>112511</v>
      </c>
      <c r="G53" s="52">
        <v>236589</v>
      </c>
      <c r="H53" s="171">
        <f t="shared" si="0"/>
        <v>349100</v>
      </c>
      <c r="I53" s="88"/>
      <c r="J53" s="52">
        <v>613535</v>
      </c>
      <c r="K53" s="52">
        <v>515593</v>
      </c>
      <c r="L53" s="52">
        <v>302070</v>
      </c>
      <c r="M53" s="52">
        <v>338715</v>
      </c>
      <c r="N53" s="52">
        <v>129232</v>
      </c>
      <c r="O53" s="181">
        <f t="shared" si="1"/>
        <v>1899145</v>
      </c>
      <c r="P53" s="173">
        <f t="shared" si="2"/>
        <v>2248245</v>
      </c>
    </row>
    <row r="54" spans="3:16" ht="30" customHeight="1">
      <c r="C54" s="28"/>
      <c r="D54" s="29"/>
      <c r="E54" s="31" t="s">
        <v>43</v>
      </c>
      <c r="F54" s="52">
        <v>56069</v>
      </c>
      <c r="G54" s="52">
        <v>55887</v>
      </c>
      <c r="H54" s="171">
        <f t="shared" si="0"/>
        <v>111956</v>
      </c>
      <c r="I54" s="88"/>
      <c r="J54" s="52">
        <v>572979</v>
      </c>
      <c r="K54" s="52">
        <v>518994</v>
      </c>
      <c r="L54" s="52">
        <v>328058</v>
      </c>
      <c r="M54" s="52">
        <v>291787</v>
      </c>
      <c r="N54" s="52">
        <v>143499</v>
      </c>
      <c r="O54" s="181">
        <f t="shared" si="1"/>
        <v>1855317</v>
      </c>
      <c r="P54" s="173">
        <f t="shared" si="2"/>
        <v>1967273</v>
      </c>
    </row>
    <row r="55" spans="3:16" ht="30" customHeight="1">
      <c r="C55" s="28"/>
      <c r="D55" s="32" t="s">
        <v>44</v>
      </c>
      <c r="E55" s="33"/>
      <c r="F55" s="170">
        <f>SUM(F56:F57)</f>
        <v>764516</v>
      </c>
      <c r="G55" s="170">
        <f>SUM(G56:G57)</f>
        <v>1345275</v>
      </c>
      <c r="H55" s="171">
        <f t="shared" si="0"/>
        <v>2109791</v>
      </c>
      <c r="I55" s="172"/>
      <c r="J55" s="170">
        <f>SUM(J56:J57)</f>
        <v>14744517</v>
      </c>
      <c r="K55" s="170">
        <f>SUM(K56:K57)</f>
        <v>11428739</v>
      </c>
      <c r="L55" s="170">
        <f>SUM(L56:L57)</f>
        <v>7824120</v>
      </c>
      <c r="M55" s="170">
        <f>SUM(M56:M57)</f>
        <v>6286415</v>
      </c>
      <c r="N55" s="170">
        <f>SUM(N56:N57)</f>
        <v>2884339</v>
      </c>
      <c r="O55" s="171">
        <f t="shared" si="1"/>
        <v>43168130</v>
      </c>
      <c r="P55" s="173">
        <f t="shared" si="2"/>
        <v>45277921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71">
        <f t="shared" si="0"/>
        <v>0</v>
      </c>
      <c r="I56" s="88"/>
      <c r="J56" s="52">
        <v>11781073</v>
      </c>
      <c r="K56" s="52">
        <v>8896773</v>
      </c>
      <c r="L56" s="52">
        <v>6622758</v>
      </c>
      <c r="M56" s="52">
        <v>5428071</v>
      </c>
      <c r="N56" s="52">
        <v>2717281</v>
      </c>
      <c r="O56" s="171">
        <f t="shared" si="1"/>
        <v>35445956</v>
      </c>
      <c r="P56" s="173">
        <f t="shared" si="2"/>
        <v>35445956</v>
      </c>
    </row>
    <row r="57" spans="3:16" ht="30" customHeight="1">
      <c r="C57" s="28"/>
      <c r="D57" s="29"/>
      <c r="E57" s="31" t="s">
        <v>46</v>
      </c>
      <c r="F57" s="52">
        <v>764516</v>
      </c>
      <c r="G57" s="52">
        <v>1345275</v>
      </c>
      <c r="H57" s="171">
        <f t="shared" si="0"/>
        <v>2109791</v>
      </c>
      <c r="I57" s="88"/>
      <c r="J57" s="52">
        <v>2963444</v>
      </c>
      <c r="K57" s="52">
        <v>2531966</v>
      </c>
      <c r="L57" s="52">
        <v>1201362</v>
      </c>
      <c r="M57" s="52">
        <v>858344</v>
      </c>
      <c r="N57" s="52">
        <v>167058</v>
      </c>
      <c r="O57" s="171">
        <f t="shared" si="1"/>
        <v>7722174</v>
      </c>
      <c r="P57" s="173">
        <f t="shared" si="2"/>
        <v>9831965</v>
      </c>
    </row>
    <row r="58" spans="3:16" ht="30" customHeight="1">
      <c r="C58" s="28"/>
      <c r="D58" s="32" t="s">
        <v>47</v>
      </c>
      <c r="E58" s="33"/>
      <c r="F58" s="170">
        <f>SUM(F59:F62)</f>
        <v>12998</v>
      </c>
      <c r="G58" s="170">
        <f>SUM(G59:G62)</f>
        <v>49431</v>
      </c>
      <c r="H58" s="171">
        <f t="shared" si="0"/>
        <v>62429</v>
      </c>
      <c r="I58" s="172"/>
      <c r="J58" s="170">
        <f>SUM(J59:J62)</f>
        <v>1143055</v>
      </c>
      <c r="K58" s="170">
        <f>SUM(K59:K62)</f>
        <v>1067224</v>
      </c>
      <c r="L58" s="170">
        <f>SUM(L59:L62)</f>
        <v>2923532</v>
      </c>
      <c r="M58" s="170">
        <f>SUM(M59:M62)</f>
        <v>3061843</v>
      </c>
      <c r="N58" s="170">
        <f>SUM(N59:N62)</f>
        <v>1225667</v>
      </c>
      <c r="O58" s="171">
        <f t="shared" si="1"/>
        <v>9421321</v>
      </c>
      <c r="P58" s="173">
        <f t="shared" si="2"/>
        <v>9483750</v>
      </c>
    </row>
    <row r="59" spans="3:16" ht="30" customHeight="1">
      <c r="C59" s="28"/>
      <c r="D59" s="29"/>
      <c r="E59" s="31" t="s">
        <v>48</v>
      </c>
      <c r="F59" s="52">
        <v>10567</v>
      </c>
      <c r="G59" s="52">
        <v>46934</v>
      </c>
      <c r="H59" s="171">
        <f t="shared" si="0"/>
        <v>57501</v>
      </c>
      <c r="I59" s="88"/>
      <c r="J59" s="52">
        <v>882593</v>
      </c>
      <c r="K59" s="52">
        <v>839922</v>
      </c>
      <c r="L59" s="52">
        <v>2717522</v>
      </c>
      <c r="M59" s="52">
        <v>2854298</v>
      </c>
      <c r="N59" s="52">
        <v>1164522</v>
      </c>
      <c r="O59" s="171">
        <f t="shared" si="1"/>
        <v>8458857</v>
      </c>
      <c r="P59" s="173">
        <f t="shared" si="2"/>
        <v>8516358</v>
      </c>
    </row>
    <row r="60" spans="3:16" ht="30" customHeight="1">
      <c r="C60" s="28"/>
      <c r="D60" s="29"/>
      <c r="E60" s="34" t="s">
        <v>49</v>
      </c>
      <c r="F60" s="52">
        <v>2431</v>
      </c>
      <c r="G60" s="52">
        <v>2497</v>
      </c>
      <c r="H60" s="171">
        <f t="shared" si="0"/>
        <v>4928</v>
      </c>
      <c r="I60" s="88"/>
      <c r="J60" s="52">
        <v>260462</v>
      </c>
      <c r="K60" s="52">
        <v>227302</v>
      </c>
      <c r="L60" s="52">
        <v>206010</v>
      </c>
      <c r="M60" s="52">
        <v>207545</v>
      </c>
      <c r="N60" s="52">
        <v>61145</v>
      </c>
      <c r="O60" s="171">
        <f t="shared" si="1"/>
        <v>962464</v>
      </c>
      <c r="P60" s="173">
        <f t="shared" si="2"/>
        <v>967392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71">
        <f t="shared" si="0"/>
        <v>0</v>
      </c>
      <c r="I61" s="88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71">
        <f t="shared" si="1"/>
        <v>0</v>
      </c>
      <c r="P61" s="173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71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71">
        <f t="shared" si="1"/>
        <v>0</v>
      </c>
      <c r="P62" s="173">
        <f t="shared" si="2"/>
        <v>0</v>
      </c>
    </row>
    <row r="63" spans="3:16" ht="30" customHeight="1">
      <c r="C63" s="28"/>
      <c r="D63" s="32" t="s">
        <v>51</v>
      </c>
      <c r="E63" s="33"/>
      <c r="F63" s="170">
        <f>SUM(F64)</f>
        <v>478998</v>
      </c>
      <c r="G63" s="170">
        <f>SUM(G64)</f>
        <v>692834</v>
      </c>
      <c r="H63" s="171">
        <f t="shared" si="0"/>
        <v>1171832</v>
      </c>
      <c r="I63" s="172"/>
      <c r="J63" s="170">
        <f>SUM(J64)</f>
        <v>1353683</v>
      </c>
      <c r="K63" s="170">
        <f>SUM(K64)</f>
        <v>1954123</v>
      </c>
      <c r="L63" s="170">
        <f>SUM(L64)</f>
        <v>1359708</v>
      </c>
      <c r="M63" s="170">
        <f>SUM(M64)</f>
        <v>1114045</v>
      </c>
      <c r="N63" s="170">
        <f>SUM(N64)</f>
        <v>532401</v>
      </c>
      <c r="O63" s="171">
        <f t="shared" si="1"/>
        <v>6313960</v>
      </c>
      <c r="P63" s="173">
        <f t="shared" si="2"/>
        <v>7485792</v>
      </c>
    </row>
    <row r="64" spans="3:16" ht="30" customHeight="1">
      <c r="C64" s="28"/>
      <c r="D64" s="29"/>
      <c r="E64" s="34" t="s">
        <v>52</v>
      </c>
      <c r="F64" s="52">
        <v>478998</v>
      </c>
      <c r="G64" s="52">
        <v>692834</v>
      </c>
      <c r="H64" s="171">
        <f t="shared" si="0"/>
        <v>1171832</v>
      </c>
      <c r="I64" s="88"/>
      <c r="J64" s="52">
        <v>1353683</v>
      </c>
      <c r="K64" s="52">
        <v>1954123</v>
      </c>
      <c r="L64" s="52">
        <v>1359708</v>
      </c>
      <c r="M64" s="52">
        <v>1114045</v>
      </c>
      <c r="N64" s="52">
        <v>532401</v>
      </c>
      <c r="O64" s="171">
        <f t="shared" si="1"/>
        <v>6313960</v>
      </c>
      <c r="P64" s="173">
        <f t="shared" si="2"/>
        <v>7485792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71">
        <f t="shared" si="0"/>
        <v>0</v>
      </c>
      <c r="I65" s="88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71">
        <f t="shared" si="1"/>
        <v>0</v>
      </c>
      <c r="P65" s="173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71">
        <f t="shared" si="0"/>
        <v>0</v>
      </c>
      <c r="I66" s="88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71">
        <f t="shared" si="1"/>
        <v>0</v>
      </c>
      <c r="P66" s="173">
        <f t="shared" si="2"/>
        <v>0</v>
      </c>
    </row>
    <row r="67" spans="3:16" ht="30" customHeight="1">
      <c r="C67" s="28"/>
      <c r="D67" s="36" t="s">
        <v>55</v>
      </c>
      <c r="E67" s="37"/>
      <c r="F67" s="52">
        <v>128326</v>
      </c>
      <c r="G67" s="52">
        <v>144023</v>
      </c>
      <c r="H67" s="171">
        <f t="shared" si="0"/>
        <v>272349</v>
      </c>
      <c r="I67" s="88"/>
      <c r="J67" s="52">
        <v>1634948</v>
      </c>
      <c r="K67" s="52">
        <v>1156748</v>
      </c>
      <c r="L67" s="52">
        <v>1189703</v>
      </c>
      <c r="M67" s="52">
        <v>1212384</v>
      </c>
      <c r="N67" s="52">
        <v>591174</v>
      </c>
      <c r="O67" s="171">
        <f t="shared" si="1"/>
        <v>5784957</v>
      </c>
      <c r="P67" s="173">
        <f t="shared" si="2"/>
        <v>6057306</v>
      </c>
    </row>
    <row r="68" spans="3:16" ht="30" customHeight="1" thickBot="1">
      <c r="C68" s="38"/>
      <c r="D68" s="39" t="s">
        <v>56</v>
      </c>
      <c r="E68" s="40"/>
      <c r="F68" s="54">
        <v>504181</v>
      </c>
      <c r="G68" s="54">
        <v>539590</v>
      </c>
      <c r="H68" s="174">
        <f t="shared" si="0"/>
        <v>1043771</v>
      </c>
      <c r="I68" s="89"/>
      <c r="J68" s="54">
        <v>4237684</v>
      </c>
      <c r="K68" s="54">
        <v>2410714</v>
      </c>
      <c r="L68" s="54">
        <v>1693238</v>
      </c>
      <c r="M68" s="54">
        <v>1189821</v>
      </c>
      <c r="N68" s="54">
        <v>498011</v>
      </c>
      <c r="O68" s="174">
        <f t="shared" si="1"/>
        <v>10029468</v>
      </c>
      <c r="P68" s="175">
        <f t="shared" si="2"/>
        <v>11073239</v>
      </c>
    </row>
    <row r="69" spans="3:16" ht="30" customHeight="1">
      <c r="C69" s="25" t="s">
        <v>57</v>
      </c>
      <c r="D69" s="41"/>
      <c r="E69" s="42"/>
      <c r="F69" s="166">
        <f>SUM(F70:F78)</f>
        <v>94210</v>
      </c>
      <c r="G69" s="166">
        <f>SUM(G70:G78)</f>
        <v>193796</v>
      </c>
      <c r="H69" s="167">
        <f t="shared" si="0"/>
        <v>288006</v>
      </c>
      <c r="I69" s="168"/>
      <c r="J69" s="166">
        <f>SUM(J70:J78)</f>
        <v>11093592</v>
      </c>
      <c r="K69" s="166">
        <f>SUM(K70:K78)</f>
        <v>10823046</v>
      </c>
      <c r="L69" s="166">
        <f>SUM(L70:L78)</f>
        <v>12526497</v>
      </c>
      <c r="M69" s="166">
        <f>SUM(M70:M78)</f>
        <v>14437571</v>
      </c>
      <c r="N69" s="166">
        <f>SUM(N70:N78)</f>
        <v>9462304</v>
      </c>
      <c r="O69" s="167">
        <f t="shared" si="1"/>
        <v>58343010</v>
      </c>
      <c r="P69" s="169">
        <f t="shared" si="2"/>
        <v>58631016</v>
      </c>
    </row>
    <row r="70" spans="3:16" ht="30" customHeight="1">
      <c r="C70" s="43"/>
      <c r="D70" s="36" t="s">
        <v>58</v>
      </c>
      <c r="E70" s="37"/>
      <c r="F70" s="90">
        <v>0</v>
      </c>
      <c r="G70" s="90">
        <v>0</v>
      </c>
      <c r="H70" s="176">
        <f t="shared" si="0"/>
        <v>0</v>
      </c>
      <c r="I70" s="53"/>
      <c r="J70" s="90">
        <v>745686</v>
      </c>
      <c r="K70" s="90">
        <v>1815069</v>
      </c>
      <c r="L70" s="90">
        <v>1941022</v>
      </c>
      <c r="M70" s="90">
        <v>1595176</v>
      </c>
      <c r="N70" s="90">
        <v>501981</v>
      </c>
      <c r="O70" s="176">
        <f t="shared" si="1"/>
        <v>6598934</v>
      </c>
      <c r="P70" s="177">
        <f t="shared" si="2"/>
        <v>6598934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70">
        <f t="shared" si="0"/>
        <v>0</v>
      </c>
      <c r="I71" s="53"/>
      <c r="J71" s="52">
        <v>13199</v>
      </c>
      <c r="K71" s="52">
        <v>0</v>
      </c>
      <c r="L71" s="52">
        <v>0</v>
      </c>
      <c r="M71" s="52">
        <v>0</v>
      </c>
      <c r="N71" s="52">
        <v>0</v>
      </c>
      <c r="O71" s="171">
        <f t="shared" si="1"/>
        <v>13199</v>
      </c>
      <c r="P71" s="173">
        <f t="shared" si="2"/>
        <v>13199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70">
        <f t="shared" si="0"/>
        <v>0</v>
      </c>
      <c r="I72" s="53"/>
      <c r="J72" s="52">
        <v>5300204</v>
      </c>
      <c r="K72" s="52">
        <v>4050578</v>
      </c>
      <c r="L72" s="52">
        <v>2682813</v>
      </c>
      <c r="M72" s="52">
        <v>1591417</v>
      </c>
      <c r="N72" s="52">
        <v>920689</v>
      </c>
      <c r="O72" s="171">
        <f t="shared" si="1"/>
        <v>14545701</v>
      </c>
      <c r="P72" s="173">
        <f t="shared" si="2"/>
        <v>14545701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21356</v>
      </c>
      <c r="H73" s="170">
        <f t="shared" si="0"/>
        <v>21356</v>
      </c>
      <c r="I73" s="88"/>
      <c r="J73" s="52">
        <v>315147</v>
      </c>
      <c r="K73" s="52">
        <v>400397</v>
      </c>
      <c r="L73" s="52">
        <v>928621</v>
      </c>
      <c r="M73" s="52">
        <v>494311</v>
      </c>
      <c r="N73" s="52">
        <v>440517</v>
      </c>
      <c r="O73" s="171">
        <f t="shared" si="1"/>
        <v>2578993</v>
      </c>
      <c r="P73" s="173">
        <f t="shared" si="2"/>
        <v>2600349</v>
      </c>
    </row>
    <row r="74" spans="3:16" ht="30" customHeight="1">
      <c r="C74" s="28"/>
      <c r="D74" s="36" t="s">
        <v>61</v>
      </c>
      <c r="E74" s="37"/>
      <c r="F74" s="52">
        <v>94210</v>
      </c>
      <c r="G74" s="52">
        <v>118637</v>
      </c>
      <c r="H74" s="170">
        <f t="shared" si="0"/>
        <v>212847</v>
      </c>
      <c r="I74" s="88"/>
      <c r="J74" s="52">
        <v>1389531</v>
      </c>
      <c r="K74" s="52">
        <v>1104803</v>
      </c>
      <c r="L74" s="52">
        <v>1408289</v>
      </c>
      <c r="M74" s="52">
        <v>852732</v>
      </c>
      <c r="N74" s="52">
        <v>225975</v>
      </c>
      <c r="O74" s="171">
        <f t="shared" si="1"/>
        <v>4981330</v>
      </c>
      <c r="P74" s="173">
        <f t="shared" si="2"/>
        <v>5194177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53803</v>
      </c>
      <c r="H75" s="170">
        <f aca="true" t="shared" si="3" ref="H75:H84">SUM(F75:G75)</f>
        <v>53803</v>
      </c>
      <c r="I75" s="53"/>
      <c r="J75" s="52">
        <v>3241424</v>
      </c>
      <c r="K75" s="52">
        <v>3225750</v>
      </c>
      <c r="L75" s="52">
        <v>2908287</v>
      </c>
      <c r="M75" s="52">
        <v>1692878</v>
      </c>
      <c r="N75" s="52">
        <v>887013</v>
      </c>
      <c r="O75" s="171">
        <f aca="true" t="shared" si="4" ref="O75:O84">SUM(I75:N75)</f>
        <v>11955352</v>
      </c>
      <c r="P75" s="173">
        <f aca="true" t="shared" si="5" ref="P75:P84">SUM(O75,H75)</f>
        <v>12009155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70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71">
        <f t="shared" si="4"/>
        <v>0</v>
      </c>
      <c r="P76" s="173">
        <f t="shared" si="5"/>
        <v>0</v>
      </c>
    </row>
    <row r="77" spans="3:16" ht="30" customHeight="1">
      <c r="C77" s="28"/>
      <c r="D77" s="147" t="s">
        <v>64</v>
      </c>
      <c r="E77" s="148"/>
      <c r="F77" s="52">
        <v>0</v>
      </c>
      <c r="G77" s="52">
        <v>0</v>
      </c>
      <c r="H77" s="171">
        <f t="shared" si="3"/>
        <v>0</v>
      </c>
      <c r="I77" s="53"/>
      <c r="J77" s="52">
        <v>27116</v>
      </c>
      <c r="K77" s="52">
        <v>87257</v>
      </c>
      <c r="L77" s="52">
        <v>2459960</v>
      </c>
      <c r="M77" s="52">
        <v>8021801</v>
      </c>
      <c r="N77" s="52">
        <v>6273990</v>
      </c>
      <c r="O77" s="171">
        <f t="shared" si="4"/>
        <v>16870124</v>
      </c>
      <c r="P77" s="173">
        <f t="shared" si="5"/>
        <v>16870124</v>
      </c>
    </row>
    <row r="78" spans="3:16" ht="30" customHeight="1" thickBot="1">
      <c r="C78" s="38"/>
      <c r="D78" s="149" t="s">
        <v>65</v>
      </c>
      <c r="E78" s="150"/>
      <c r="F78" s="91">
        <v>0</v>
      </c>
      <c r="G78" s="91">
        <v>0</v>
      </c>
      <c r="H78" s="178">
        <f t="shared" si="3"/>
        <v>0</v>
      </c>
      <c r="I78" s="55"/>
      <c r="J78" s="91">
        <v>61285</v>
      </c>
      <c r="K78" s="91">
        <v>139192</v>
      </c>
      <c r="L78" s="91">
        <v>197505</v>
      </c>
      <c r="M78" s="91">
        <v>189256</v>
      </c>
      <c r="N78" s="91">
        <v>212139</v>
      </c>
      <c r="O78" s="178">
        <f t="shared" si="4"/>
        <v>799377</v>
      </c>
      <c r="P78" s="179">
        <f t="shared" si="5"/>
        <v>799377</v>
      </c>
    </row>
    <row r="79" spans="3:16" ht="30" customHeight="1">
      <c r="C79" s="25" t="s">
        <v>66</v>
      </c>
      <c r="D79" s="41"/>
      <c r="E79" s="42"/>
      <c r="F79" s="166">
        <f>SUM(F80:F83)</f>
        <v>0</v>
      </c>
      <c r="G79" s="166">
        <f>SUM(G80:G83)</f>
        <v>0</v>
      </c>
      <c r="H79" s="167">
        <f t="shared" si="3"/>
        <v>0</v>
      </c>
      <c r="I79" s="180"/>
      <c r="J79" s="166">
        <f>SUM(J80:J83)</f>
        <v>4069541</v>
      </c>
      <c r="K79" s="166">
        <f>SUM(K80:K83)</f>
        <v>4741131</v>
      </c>
      <c r="L79" s="166">
        <f>SUM(L80:L83)</f>
        <v>12657374</v>
      </c>
      <c r="M79" s="166">
        <f>SUM(M80:M83)</f>
        <v>29377879</v>
      </c>
      <c r="N79" s="166">
        <f>SUM(N80:N83)</f>
        <v>18887665</v>
      </c>
      <c r="O79" s="167">
        <f t="shared" si="4"/>
        <v>69733590</v>
      </c>
      <c r="P79" s="169">
        <f t="shared" si="5"/>
        <v>69733590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71">
        <f t="shared" si="3"/>
        <v>0</v>
      </c>
      <c r="I80" s="53"/>
      <c r="J80" s="52">
        <v>91971</v>
      </c>
      <c r="K80" s="52">
        <v>256268</v>
      </c>
      <c r="L80" s="52">
        <v>5552945</v>
      </c>
      <c r="M80" s="52">
        <v>15288156</v>
      </c>
      <c r="N80" s="52">
        <v>11034433</v>
      </c>
      <c r="O80" s="181">
        <f t="shared" si="4"/>
        <v>32223773</v>
      </c>
      <c r="P80" s="173">
        <f t="shared" si="5"/>
        <v>32223773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71">
        <f t="shared" si="3"/>
        <v>0</v>
      </c>
      <c r="I81" s="53"/>
      <c r="J81" s="52">
        <v>3658256</v>
      </c>
      <c r="K81" s="52">
        <v>4002382</v>
      </c>
      <c r="L81" s="52">
        <v>5872744</v>
      </c>
      <c r="M81" s="52">
        <v>7392751</v>
      </c>
      <c r="N81" s="52">
        <v>3779541</v>
      </c>
      <c r="O81" s="181">
        <f t="shared" si="4"/>
        <v>24705674</v>
      </c>
      <c r="P81" s="173">
        <f t="shared" si="5"/>
        <v>24705674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71">
        <f t="shared" si="3"/>
        <v>0</v>
      </c>
      <c r="I82" s="53"/>
      <c r="J82" s="52">
        <v>0</v>
      </c>
      <c r="K82" s="52">
        <v>51836</v>
      </c>
      <c r="L82" s="52">
        <v>126110</v>
      </c>
      <c r="M82" s="52">
        <v>543879</v>
      </c>
      <c r="N82" s="52">
        <v>190035</v>
      </c>
      <c r="O82" s="181">
        <f t="shared" si="4"/>
        <v>911860</v>
      </c>
      <c r="P82" s="173">
        <f t="shared" si="5"/>
        <v>911860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74">
        <f t="shared" si="3"/>
        <v>0</v>
      </c>
      <c r="I83" s="56"/>
      <c r="J83" s="54">
        <v>319314</v>
      </c>
      <c r="K83" s="54">
        <v>430645</v>
      </c>
      <c r="L83" s="54">
        <v>1105575</v>
      </c>
      <c r="M83" s="54">
        <v>6153093</v>
      </c>
      <c r="N83" s="54">
        <v>3883656</v>
      </c>
      <c r="O83" s="183">
        <f t="shared" si="4"/>
        <v>11892283</v>
      </c>
      <c r="P83" s="175">
        <f t="shared" si="5"/>
        <v>11892283</v>
      </c>
    </row>
    <row r="84" spans="3:16" ht="30" customHeight="1" thickBot="1">
      <c r="C84" s="151" t="s">
        <v>70</v>
      </c>
      <c r="D84" s="152"/>
      <c r="E84" s="152"/>
      <c r="F84" s="184">
        <f>SUM(F48,F69,F79)</f>
        <v>2292562</v>
      </c>
      <c r="G84" s="184">
        <f>SUM(G48,G69,G79)</f>
        <v>3529230</v>
      </c>
      <c r="H84" s="185">
        <f t="shared" si="3"/>
        <v>5821792</v>
      </c>
      <c r="I84" s="186"/>
      <c r="J84" s="184">
        <f>SUM(J48,J69,J79)</f>
        <v>44459282</v>
      </c>
      <c r="K84" s="184">
        <f>SUM(K48,K69,K79)</f>
        <v>37993916</v>
      </c>
      <c r="L84" s="184">
        <f>SUM(L48,L69,L79)</f>
        <v>43294562</v>
      </c>
      <c r="M84" s="184">
        <f>SUM(M48,M69,M79)</f>
        <v>60189754</v>
      </c>
      <c r="N84" s="184">
        <f>SUM(N48,N69,N79)</f>
        <v>36533186</v>
      </c>
      <c r="O84" s="185">
        <f t="shared" si="4"/>
        <v>222470700</v>
      </c>
      <c r="P84" s="187">
        <f t="shared" si="5"/>
        <v>228292492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G16" sqref="G16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54" t="s">
        <v>21</v>
      </c>
      <c r="H1" s="154"/>
      <c r="I1" s="154"/>
      <c r="J1" s="154"/>
      <c r="K1" s="154"/>
      <c r="L1" s="154"/>
      <c r="M1" s="154"/>
      <c r="N1" s="103"/>
      <c r="O1" s="4"/>
    </row>
    <row r="2" spans="5:16" ht="30" customHeight="1">
      <c r="E2" s="5"/>
      <c r="G2" s="120" t="s">
        <v>92</v>
      </c>
      <c r="H2" s="120"/>
      <c r="I2" s="120"/>
      <c r="J2" s="120"/>
      <c r="K2" s="120"/>
      <c r="L2" s="120"/>
      <c r="M2" s="120"/>
      <c r="N2" s="6"/>
      <c r="O2" s="132">
        <v>41086</v>
      </c>
      <c r="P2" s="132"/>
    </row>
    <row r="3" spans="5:17" ht="24.75" customHeight="1">
      <c r="E3" s="7"/>
      <c r="F3" s="8"/>
      <c r="N3" s="9"/>
      <c r="O3" s="132"/>
      <c r="P3" s="132"/>
      <c r="Q3" s="10"/>
    </row>
    <row r="4" spans="3:17" ht="24.75" customHeight="1">
      <c r="C4" s="11"/>
      <c r="N4" s="7"/>
      <c r="O4" s="132" t="s">
        <v>31</v>
      </c>
      <c r="P4" s="132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55" t="s">
        <v>32</v>
      </c>
      <c r="D7" s="156"/>
      <c r="E7" s="156"/>
      <c r="F7" s="159" t="s">
        <v>33</v>
      </c>
      <c r="G7" s="160"/>
      <c r="H7" s="160"/>
      <c r="I7" s="161" t="s">
        <v>34</v>
      </c>
      <c r="J7" s="161"/>
      <c r="K7" s="161"/>
      <c r="L7" s="161"/>
      <c r="M7" s="161"/>
      <c r="N7" s="161"/>
      <c r="O7" s="162"/>
      <c r="P7" s="163" t="s">
        <v>6</v>
      </c>
      <c r="Q7" s="20"/>
    </row>
    <row r="8" spans="3:17" ht="42" customHeight="1" thickBot="1">
      <c r="C8" s="157"/>
      <c r="D8" s="158"/>
      <c r="E8" s="158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64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66">
        <f>SUM(F11,F17,F20,F25,F29,F30)</f>
        <v>24978962</v>
      </c>
      <c r="G10" s="166">
        <f>SUM(G11,G17,G20,G25,G29,G30)</f>
        <v>36545052</v>
      </c>
      <c r="H10" s="167">
        <f>SUM(F10:G10)</f>
        <v>61524014</v>
      </c>
      <c r="I10" s="168"/>
      <c r="J10" s="166">
        <f>SUM(J11,J17,J20,J25,J29,J30)</f>
        <v>296458263</v>
      </c>
      <c r="K10" s="166">
        <f>SUM(K11,K17,K20,K25,K29,K30)</f>
        <v>226836659</v>
      </c>
      <c r="L10" s="166">
        <f>SUM(L11,L17,L20,L25,L29,L30)</f>
        <v>182719429</v>
      </c>
      <c r="M10" s="166">
        <f>SUM(M11,M17,M20,M25,M29,M30)</f>
        <v>165691081</v>
      </c>
      <c r="N10" s="166">
        <f>SUM(N11,N17,N20,N25,N29,N30)</f>
        <v>82071695</v>
      </c>
      <c r="O10" s="167">
        <f>SUM(I10:N10)</f>
        <v>953777127</v>
      </c>
      <c r="P10" s="169">
        <f>SUM(O10,H10)</f>
        <v>1015301141</v>
      </c>
      <c r="Q10" s="20"/>
    </row>
    <row r="11" spans="3:16" ht="30" customHeight="1">
      <c r="C11" s="28"/>
      <c r="D11" s="29" t="s">
        <v>38</v>
      </c>
      <c r="E11" s="30"/>
      <c r="F11" s="170">
        <f>SUM(F12:F16)</f>
        <v>3093330</v>
      </c>
      <c r="G11" s="170">
        <f>SUM(G12:G16)</f>
        <v>5643357</v>
      </c>
      <c r="H11" s="171">
        <f aca="true" t="shared" si="0" ref="H11:H74">SUM(F11:G11)</f>
        <v>8736687</v>
      </c>
      <c r="I11" s="172"/>
      <c r="J11" s="170">
        <f>SUM(J12:J16)</f>
        <v>61861813</v>
      </c>
      <c r="K11" s="170">
        <f>SUM(K12:K16)</f>
        <v>44165797</v>
      </c>
      <c r="L11" s="170">
        <f>SUM(L12:L16)</f>
        <v>31275916</v>
      </c>
      <c r="M11" s="170">
        <f>SUM(M12:M16)</f>
        <v>35194685</v>
      </c>
      <c r="N11" s="170">
        <f>SUM(N12:N16)</f>
        <v>24640515</v>
      </c>
      <c r="O11" s="171">
        <f aca="true" t="shared" si="1" ref="O11:O74">SUM(I11:N11)</f>
        <v>197138726</v>
      </c>
      <c r="P11" s="173">
        <f aca="true" t="shared" si="2" ref="P11:P74">SUM(O11,H11)</f>
        <v>205875413</v>
      </c>
    </row>
    <row r="12" spans="3:16" ht="30" customHeight="1">
      <c r="C12" s="28"/>
      <c r="D12" s="29"/>
      <c r="E12" s="31" t="s">
        <v>39</v>
      </c>
      <c r="F12" s="52">
        <v>9340</v>
      </c>
      <c r="G12" s="52">
        <v>0</v>
      </c>
      <c r="H12" s="171">
        <f t="shared" si="0"/>
        <v>9340</v>
      </c>
      <c r="I12" s="88"/>
      <c r="J12" s="52">
        <v>38905968</v>
      </c>
      <c r="K12" s="52">
        <v>24742937</v>
      </c>
      <c r="L12" s="52">
        <v>18373284</v>
      </c>
      <c r="M12" s="52">
        <v>18839295</v>
      </c>
      <c r="N12" s="52">
        <v>14369010</v>
      </c>
      <c r="O12" s="171">
        <f t="shared" si="1"/>
        <v>115230494</v>
      </c>
      <c r="P12" s="173">
        <f t="shared" si="2"/>
        <v>115239834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72630</v>
      </c>
      <c r="H13" s="171">
        <f t="shared" si="0"/>
        <v>72630</v>
      </c>
      <c r="I13" s="88"/>
      <c r="J13" s="52">
        <v>238220</v>
      </c>
      <c r="K13" s="52">
        <v>300725</v>
      </c>
      <c r="L13" s="52">
        <v>1373064</v>
      </c>
      <c r="M13" s="52">
        <v>3092365</v>
      </c>
      <c r="N13" s="52">
        <v>3125017</v>
      </c>
      <c r="O13" s="171">
        <f t="shared" si="1"/>
        <v>8129391</v>
      </c>
      <c r="P13" s="173">
        <f t="shared" si="2"/>
        <v>8202021</v>
      </c>
    </row>
    <row r="14" spans="3:16" ht="30" customHeight="1">
      <c r="C14" s="28"/>
      <c r="D14" s="29"/>
      <c r="E14" s="31" t="s">
        <v>41</v>
      </c>
      <c r="F14" s="52">
        <v>1398190</v>
      </c>
      <c r="G14" s="52">
        <v>2645967</v>
      </c>
      <c r="H14" s="171">
        <f t="shared" si="0"/>
        <v>4044157</v>
      </c>
      <c r="I14" s="88"/>
      <c r="J14" s="52">
        <v>10852485</v>
      </c>
      <c r="K14" s="52">
        <v>8776265</v>
      </c>
      <c r="L14" s="52">
        <v>5226758</v>
      </c>
      <c r="M14" s="52">
        <v>6951610</v>
      </c>
      <c r="N14" s="52">
        <v>4410420</v>
      </c>
      <c r="O14" s="171">
        <f t="shared" si="1"/>
        <v>36217538</v>
      </c>
      <c r="P14" s="173">
        <f t="shared" si="2"/>
        <v>40261695</v>
      </c>
    </row>
    <row r="15" spans="3:16" ht="30" customHeight="1">
      <c r="C15" s="28"/>
      <c r="D15" s="29"/>
      <c r="E15" s="31" t="s">
        <v>42</v>
      </c>
      <c r="F15" s="52">
        <v>1125110</v>
      </c>
      <c r="G15" s="52">
        <v>2365890</v>
      </c>
      <c r="H15" s="171">
        <f t="shared" si="0"/>
        <v>3491000</v>
      </c>
      <c r="I15" s="88"/>
      <c r="J15" s="52">
        <v>6135350</v>
      </c>
      <c r="K15" s="52">
        <v>5155930</v>
      </c>
      <c r="L15" s="52">
        <v>3022230</v>
      </c>
      <c r="M15" s="52">
        <v>3393545</v>
      </c>
      <c r="N15" s="52">
        <v>1301078</v>
      </c>
      <c r="O15" s="171">
        <f t="shared" si="1"/>
        <v>19008133</v>
      </c>
      <c r="P15" s="173">
        <f t="shared" si="2"/>
        <v>22499133</v>
      </c>
    </row>
    <row r="16" spans="3:16" ht="30" customHeight="1">
      <c r="C16" s="28"/>
      <c r="D16" s="29"/>
      <c r="E16" s="31" t="s">
        <v>43</v>
      </c>
      <c r="F16" s="52">
        <v>560690</v>
      </c>
      <c r="G16" s="52">
        <v>558870</v>
      </c>
      <c r="H16" s="171">
        <f t="shared" si="0"/>
        <v>1119560</v>
      </c>
      <c r="I16" s="88"/>
      <c r="J16" s="52">
        <v>5729790</v>
      </c>
      <c r="K16" s="52">
        <v>5189940</v>
      </c>
      <c r="L16" s="52">
        <v>3280580</v>
      </c>
      <c r="M16" s="52">
        <v>2917870</v>
      </c>
      <c r="N16" s="52">
        <v>1434990</v>
      </c>
      <c r="O16" s="171">
        <f t="shared" si="1"/>
        <v>18553170</v>
      </c>
      <c r="P16" s="173">
        <f t="shared" si="2"/>
        <v>19672730</v>
      </c>
    </row>
    <row r="17" spans="3:16" ht="30" customHeight="1">
      <c r="C17" s="28"/>
      <c r="D17" s="32" t="s">
        <v>44</v>
      </c>
      <c r="E17" s="33"/>
      <c r="F17" s="170">
        <f>SUM(F18:F19)</f>
        <v>7645160</v>
      </c>
      <c r="G17" s="170">
        <f>SUM(G18:G19)</f>
        <v>13453565</v>
      </c>
      <c r="H17" s="171">
        <f t="shared" si="0"/>
        <v>21098725</v>
      </c>
      <c r="I17" s="172"/>
      <c r="J17" s="170">
        <f>SUM(J18:J19)</f>
        <v>147454996</v>
      </c>
      <c r="K17" s="170">
        <f>SUM(K18:K19)</f>
        <v>114320940</v>
      </c>
      <c r="L17" s="170">
        <f>SUM(L18:L19)</f>
        <v>78265287</v>
      </c>
      <c r="M17" s="170">
        <f>SUM(M18:M19)</f>
        <v>62865609</v>
      </c>
      <c r="N17" s="170">
        <f>SUM(N18:N19)</f>
        <v>28866469</v>
      </c>
      <c r="O17" s="171">
        <f t="shared" si="1"/>
        <v>431773301</v>
      </c>
      <c r="P17" s="173">
        <f t="shared" si="2"/>
        <v>452872026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71">
        <f t="shared" si="0"/>
        <v>0</v>
      </c>
      <c r="I18" s="88"/>
      <c r="J18" s="52">
        <v>117817083</v>
      </c>
      <c r="K18" s="52">
        <v>88986244</v>
      </c>
      <c r="L18" s="52">
        <v>66242103</v>
      </c>
      <c r="M18" s="52">
        <v>54279565</v>
      </c>
      <c r="N18" s="52">
        <v>27195889</v>
      </c>
      <c r="O18" s="171">
        <f t="shared" si="1"/>
        <v>354520884</v>
      </c>
      <c r="P18" s="173">
        <f t="shared" si="2"/>
        <v>354520884</v>
      </c>
    </row>
    <row r="19" spans="3:16" ht="30" customHeight="1">
      <c r="C19" s="28"/>
      <c r="D19" s="29"/>
      <c r="E19" s="31" t="s">
        <v>46</v>
      </c>
      <c r="F19" s="52">
        <v>7645160</v>
      </c>
      <c r="G19" s="52">
        <v>13453565</v>
      </c>
      <c r="H19" s="171">
        <f t="shared" si="0"/>
        <v>21098725</v>
      </c>
      <c r="I19" s="88"/>
      <c r="J19" s="52">
        <v>29637913</v>
      </c>
      <c r="K19" s="52">
        <v>25334696</v>
      </c>
      <c r="L19" s="52">
        <v>12023184</v>
      </c>
      <c r="M19" s="52">
        <v>8586044</v>
      </c>
      <c r="N19" s="52">
        <v>1670580</v>
      </c>
      <c r="O19" s="171">
        <f t="shared" si="1"/>
        <v>77252417</v>
      </c>
      <c r="P19" s="173">
        <f t="shared" si="2"/>
        <v>98351142</v>
      </c>
    </row>
    <row r="20" spans="3:16" ht="30" customHeight="1">
      <c r="C20" s="28"/>
      <c r="D20" s="32" t="s">
        <v>47</v>
      </c>
      <c r="E20" s="33"/>
      <c r="F20" s="170">
        <f>SUM(F21:F24)</f>
        <v>129980</v>
      </c>
      <c r="G20" s="170">
        <f>SUM(G21:G24)</f>
        <v>494310</v>
      </c>
      <c r="H20" s="171">
        <f t="shared" si="0"/>
        <v>624290</v>
      </c>
      <c r="I20" s="172"/>
      <c r="J20" s="170">
        <f>SUM(J21:J24)</f>
        <v>11434012</v>
      </c>
      <c r="K20" s="170">
        <f>SUM(K21:K24)</f>
        <v>10672240</v>
      </c>
      <c r="L20" s="170">
        <f>SUM(L21:L24)</f>
        <v>29242725</v>
      </c>
      <c r="M20" s="170">
        <f>SUM(M21:M24)</f>
        <v>30619934</v>
      </c>
      <c r="N20" s="170">
        <f>SUM(N21:N24)</f>
        <v>12256670</v>
      </c>
      <c r="O20" s="171">
        <f t="shared" si="1"/>
        <v>94225581</v>
      </c>
      <c r="P20" s="173">
        <f t="shared" si="2"/>
        <v>94849871</v>
      </c>
    </row>
    <row r="21" spans="3:16" ht="30" customHeight="1">
      <c r="C21" s="28"/>
      <c r="D21" s="29"/>
      <c r="E21" s="31" t="s">
        <v>48</v>
      </c>
      <c r="F21" s="52">
        <v>105670</v>
      </c>
      <c r="G21" s="52">
        <v>469340</v>
      </c>
      <c r="H21" s="171">
        <f t="shared" si="0"/>
        <v>575010</v>
      </c>
      <c r="I21" s="88"/>
      <c r="J21" s="52">
        <v>8829392</v>
      </c>
      <c r="K21" s="52">
        <v>8399220</v>
      </c>
      <c r="L21" s="52">
        <v>27182625</v>
      </c>
      <c r="M21" s="52">
        <v>28544484</v>
      </c>
      <c r="N21" s="52">
        <v>11645220</v>
      </c>
      <c r="O21" s="171">
        <f t="shared" si="1"/>
        <v>84600941</v>
      </c>
      <c r="P21" s="173">
        <f t="shared" si="2"/>
        <v>85175951</v>
      </c>
    </row>
    <row r="22" spans="3:16" ht="30" customHeight="1">
      <c r="C22" s="28"/>
      <c r="D22" s="29"/>
      <c r="E22" s="34" t="s">
        <v>49</v>
      </c>
      <c r="F22" s="52">
        <v>24310</v>
      </c>
      <c r="G22" s="52">
        <v>24970</v>
      </c>
      <c r="H22" s="171">
        <f t="shared" si="0"/>
        <v>49280</v>
      </c>
      <c r="I22" s="88"/>
      <c r="J22" s="52">
        <v>2604620</v>
      </c>
      <c r="K22" s="52">
        <v>2273020</v>
      </c>
      <c r="L22" s="52">
        <v>2060100</v>
      </c>
      <c r="M22" s="52">
        <v>2075450</v>
      </c>
      <c r="N22" s="52">
        <v>611450</v>
      </c>
      <c r="O22" s="171">
        <f t="shared" si="1"/>
        <v>9624640</v>
      </c>
      <c r="P22" s="173">
        <f t="shared" si="2"/>
        <v>9673920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71">
        <f t="shared" si="0"/>
        <v>0</v>
      </c>
      <c r="I23" s="88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71">
        <f t="shared" si="1"/>
        <v>0</v>
      </c>
      <c r="P23" s="173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71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71">
        <f t="shared" si="1"/>
        <v>0</v>
      </c>
      <c r="P24" s="173">
        <f t="shared" si="2"/>
        <v>0</v>
      </c>
    </row>
    <row r="25" spans="3:16" ht="30" customHeight="1">
      <c r="C25" s="28"/>
      <c r="D25" s="32" t="s">
        <v>51</v>
      </c>
      <c r="E25" s="33"/>
      <c r="F25" s="170">
        <f>SUM(F26:F28)</f>
        <v>7770839</v>
      </c>
      <c r="G25" s="170">
        <f>SUM(G26:G28)</f>
        <v>10109890</v>
      </c>
      <c r="H25" s="171">
        <f t="shared" si="0"/>
        <v>17880729</v>
      </c>
      <c r="I25" s="172"/>
      <c r="J25" s="170">
        <f>SUM(J26:J28)</f>
        <v>16868401</v>
      </c>
      <c r="K25" s="170">
        <f>SUM(K26:K28)</f>
        <v>21921700</v>
      </c>
      <c r="L25" s="170">
        <f>SUM(L26:L28)</f>
        <v>15029391</v>
      </c>
      <c r="M25" s="170">
        <f>SUM(M26:M28)</f>
        <v>12925131</v>
      </c>
      <c r="N25" s="170">
        <f>SUM(N26:N28)</f>
        <v>5357810</v>
      </c>
      <c r="O25" s="171">
        <f t="shared" si="1"/>
        <v>72102433</v>
      </c>
      <c r="P25" s="173">
        <f t="shared" si="2"/>
        <v>89983162</v>
      </c>
    </row>
    <row r="26" spans="3:16" ht="30" customHeight="1">
      <c r="C26" s="28"/>
      <c r="D26" s="29"/>
      <c r="E26" s="34" t="s">
        <v>52</v>
      </c>
      <c r="F26" s="52">
        <v>4789980</v>
      </c>
      <c r="G26" s="52">
        <v>6928340</v>
      </c>
      <c r="H26" s="171">
        <f t="shared" si="0"/>
        <v>11718320</v>
      </c>
      <c r="I26" s="88"/>
      <c r="J26" s="52">
        <v>13536830</v>
      </c>
      <c r="K26" s="52">
        <v>19541230</v>
      </c>
      <c r="L26" s="52">
        <v>13597080</v>
      </c>
      <c r="M26" s="52">
        <v>11140450</v>
      </c>
      <c r="N26" s="52">
        <v>5324010</v>
      </c>
      <c r="O26" s="171">
        <f t="shared" si="1"/>
        <v>63139600</v>
      </c>
      <c r="P26" s="173">
        <f t="shared" si="2"/>
        <v>74857920</v>
      </c>
    </row>
    <row r="27" spans="3:16" ht="30" customHeight="1">
      <c r="C27" s="28"/>
      <c r="D27" s="29"/>
      <c r="E27" s="34" t="s">
        <v>53</v>
      </c>
      <c r="F27" s="52">
        <v>636676</v>
      </c>
      <c r="G27" s="52">
        <v>910360</v>
      </c>
      <c r="H27" s="171">
        <f t="shared" si="0"/>
        <v>1547036</v>
      </c>
      <c r="I27" s="88"/>
      <c r="J27" s="52">
        <v>1112474</v>
      </c>
      <c r="K27" s="52">
        <v>664356</v>
      </c>
      <c r="L27" s="52">
        <v>256340</v>
      </c>
      <c r="M27" s="52">
        <v>614358</v>
      </c>
      <c r="N27" s="52">
        <v>0</v>
      </c>
      <c r="O27" s="171">
        <f t="shared" si="1"/>
        <v>2647528</v>
      </c>
      <c r="P27" s="173">
        <f t="shared" si="2"/>
        <v>4194564</v>
      </c>
    </row>
    <row r="28" spans="3:16" ht="30" customHeight="1">
      <c r="C28" s="28"/>
      <c r="D28" s="29"/>
      <c r="E28" s="34" t="s">
        <v>54</v>
      </c>
      <c r="F28" s="52">
        <v>2344183</v>
      </c>
      <c r="G28" s="52">
        <v>2271190</v>
      </c>
      <c r="H28" s="171">
        <f t="shared" si="0"/>
        <v>4615373</v>
      </c>
      <c r="I28" s="88"/>
      <c r="J28" s="52">
        <v>2219097</v>
      </c>
      <c r="K28" s="52">
        <v>1716114</v>
      </c>
      <c r="L28" s="52">
        <v>1175971</v>
      </c>
      <c r="M28" s="52">
        <v>1170323</v>
      </c>
      <c r="N28" s="52">
        <v>33800</v>
      </c>
      <c r="O28" s="171">
        <f t="shared" si="1"/>
        <v>6315305</v>
      </c>
      <c r="P28" s="173">
        <f t="shared" si="2"/>
        <v>10930678</v>
      </c>
    </row>
    <row r="29" spans="3:16" ht="30" customHeight="1">
      <c r="C29" s="28"/>
      <c r="D29" s="36" t="s">
        <v>55</v>
      </c>
      <c r="E29" s="37"/>
      <c r="F29" s="52">
        <v>1297843</v>
      </c>
      <c r="G29" s="52">
        <v>1447633</v>
      </c>
      <c r="H29" s="171">
        <f t="shared" si="0"/>
        <v>2745476</v>
      </c>
      <c r="I29" s="88"/>
      <c r="J29" s="52">
        <v>16450062</v>
      </c>
      <c r="K29" s="52">
        <v>11639699</v>
      </c>
      <c r="L29" s="52">
        <v>11963039</v>
      </c>
      <c r="M29" s="52">
        <v>12177388</v>
      </c>
      <c r="N29" s="52">
        <v>5960823</v>
      </c>
      <c r="O29" s="171">
        <f t="shared" si="1"/>
        <v>58191011</v>
      </c>
      <c r="P29" s="173">
        <f t="shared" si="2"/>
        <v>60936487</v>
      </c>
    </row>
    <row r="30" spans="3:16" ht="30" customHeight="1" thickBot="1">
      <c r="C30" s="38"/>
      <c r="D30" s="39" t="s">
        <v>56</v>
      </c>
      <c r="E30" s="40"/>
      <c r="F30" s="54">
        <v>5041810</v>
      </c>
      <c r="G30" s="54">
        <v>5396297</v>
      </c>
      <c r="H30" s="174">
        <f t="shared" si="0"/>
        <v>10438107</v>
      </c>
      <c r="I30" s="89"/>
      <c r="J30" s="54">
        <v>42388979</v>
      </c>
      <c r="K30" s="54">
        <v>24116283</v>
      </c>
      <c r="L30" s="54">
        <v>16943071</v>
      </c>
      <c r="M30" s="54">
        <v>11908334</v>
      </c>
      <c r="N30" s="54">
        <v>4989408</v>
      </c>
      <c r="O30" s="174">
        <f t="shared" si="1"/>
        <v>100346075</v>
      </c>
      <c r="P30" s="175">
        <f t="shared" si="2"/>
        <v>110784182</v>
      </c>
    </row>
    <row r="31" spans="3:16" ht="30" customHeight="1">
      <c r="C31" s="25" t="s">
        <v>57</v>
      </c>
      <c r="D31" s="41"/>
      <c r="E31" s="42"/>
      <c r="F31" s="166">
        <f>SUM(F32:F40)</f>
        <v>942100</v>
      </c>
      <c r="G31" s="166">
        <f>SUM(G32:G40)</f>
        <v>1937960</v>
      </c>
      <c r="H31" s="167">
        <f t="shared" si="0"/>
        <v>2880060</v>
      </c>
      <c r="I31" s="168"/>
      <c r="J31" s="166">
        <f>SUM(J32:J40)</f>
        <v>110946355</v>
      </c>
      <c r="K31" s="166">
        <f>SUM(K32:K40)</f>
        <v>108231269</v>
      </c>
      <c r="L31" s="166">
        <f>SUM(L32:L40)</f>
        <v>125268392</v>
      </c>
      <c r="M31" s="166">
        <f>SUM(M32:M40)</f>
        <v>144409898</v>
      </c>
      <c r="N31" s="166">
        <f>SUM(N32:N40)</f>
        <v>94624849</v>
      </c>
      <c r="O31" s="167">
        <f t="shared" si="1"/>
        <v>583480763</v>
      </c>
      <c r="P31" s="169">
        <f t="shared" si="2"/>
        <v>586360823</v>
      </c>
    </row>
    <row r="32" spans="3:16" ht="30" customHeight="1">
      <c r="C32" s="43"/>
      <c r="D32" s="36" t="s">
        <v>58</v>
      </c>
      <c r="E32" s="37"/>
      <c r="F32" s="90">
        <v>0</v>
      </c>
      <c r="G32" s="90">
        <v>0</v>
      </c>
      <c r="H32" s="176">
        <f t="shared" si="0"/>
        <v>0</v>
      </c>
      <c r="I32" s="53"/>
      <c r="J32" s="90">
        <v>7456860</v>
      </c>
      <c r="K32" s="90">
        <v>18150690</v>
      </c>
      <c r="L32" s="90">
        <v>19410220</v>
      </c>
      <c r="M32" s="90">
        <v>15978680</v>
      </c>
      <c r="N32" s="90">
        <v>5019810</v>
      </c>
      <c r="O32" s="176">
        <f t="shared" si="1"/>
        <v>66016260</v>
      </c>
      <c r="P32" s="177">
        <f t="shared" si="2"/>
        <v>66016260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70">
        <f t="shared" si="0"/>
        <v>0</v>
      </c>
      <c r="I33" s="53"/>
      <c r="J33" s="52">
        <v>131990</v>
      </c>
      <c r="K33" s="52">
        <v>0</v>
      </c>
      <c r="L33" s="52">
        <v>0</v>
      </c>
      <c r="M33" s="52">
        <v>0</v>
      </c>
      <c r="N33" s="52">
        <v>0</v>
      </c>
      <c r="O33" s="171">
        <f t="shared" si="1"/>
        <v>131990</v>
      </c>
      <c r="P33" s="173">
        <f t="shared" si="2"/>
        <v>131990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70">
        <f t="shared" si="0"/>
        <v>0</v>
      </c>
      <c r="I34" s="53"/>
      <c r="J34" s="52">
        <v>53012475</v>
      </c>
      <c r="K34" s="52">
        <v>40505780</v>
      </c>
      <c r="L34" s="52">
        <v>26831552</v>
      </c>
      <c r="M34" s="52">
        <v>15921438</v>
      </c>
      <c r="N34" s="52">
        <v>9206890</v>
      </c>
      <c r="O34" s="171">
        <f t="shared" si="1"/>
        <v>145478135</v>
      </c>
      <c r="P34" s="173">
        <f t="shared" si="2"/>
        <v>145478135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213560</v>
      </c>
      <c r="H35" s="170">
        <f t="shared" si="0"/>
        <v>213560</v>
      </c>
      <c r="I35" s="88"/>
      <c r="J35" s="52">
        <v>3151470</v>
      </c>
      <c r="K35" s="52">
        <v>4004779</v>
      </c>
      <c r="L35" s="52">
        <v>9286210</v>
      </c>
      <c r="M35" s="52">
        <v>4943110</v>
      </c>
      <c r="N35" s="52">
        <v>4406979</v>
      </c>
      <c r="O35" s="171">
        <f t="shared" si="1"/>
        <v>25792548</v>
      </c>
      <c r="P35" s="173">
        <f t="shared" si="2"/>
        <v>26006108</v>
      </c>
    </row>
    <row r="36" spans="3:16" ht="30" customHeight="1">
      <c r="C36" s="28"/>
      <c r="D36" s="36" t="s">
        <v>61</v>
      </c>
      <c r="E36" s="37"/>
      <c r="F36" s="52">
        <v>942100</v>
      </c>
      <c r="G36" s="52">
        <v>1186370</v>
      </c>
      <c r="H36" s="170">
        <f t="shared" si="0"/>
        <v>2128470</v>
      </c>
      <c r="I36" s="88"/>
      <c r="J36" s="52">
        <v>13895310</v>
      </c>
      <c r="K36" s="52">
        <v>11048030</v>
      </c>
      <c r="L36" s="52">
        <v>14082890</v>
      </c>
      <c r="M36" s="52">
        <v>8527320</v>
      </c>
      <c r="N36" s="52">
        <v>2259750</v>
      </c>
      <c r="O36" s="171">
        <f t="shared" si="1"/>
        <v>49813300</v>
      </c>
      <c r="P36" s="173">
        <f t="shared" si="2"/>
        <v>51941770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538030</v>
      </c>
      <c r="H37" s="170">
        <f t="shared" si="0"/>
        <v>538030</v>
      </c>
      <c r="I37" s="53"/>
      <c r="J37" s="52">
        <v>32414240</v>
      </c>
      <c r="K37" s="52">
        <v>32257500</v>
      </c>
      <c r="L37" s="52">
        <v>29082870</v>
      </c>
      <c r="M37" s="52">
        <v>16928780</v>
      </c>
      <c r="N37" s="52">
        <v>8870130</v>
      </c>
      <c r="O37" s="171">
        <f t="shared" si="1"/>
        <v>119553520</v>
      </c>
      <c r="P37" s="173">
        <f t="shared" si="2"/>
        <v>120091550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70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71">
        <f t="shared" si="1"/>
        <v>0</v>
      </c>
      <c r="P38" s="173">
        <f t="shared" si="2"/>
        <v>0</v>
      </c>
    </row>
    <row r="39" spans="3:16" ht="30" customHeight="1">
      <c r="C39" s="28"/>
      <c r="D39" s="147" t="s">
        <v>64</v>
      </c>
      <c r="E39" s="165"/>
      <c r="F39" s="52">
        <v>0</v>
      </c>
      <c r="G39" s="52">
        <v>0</v>
      </c>
      <c r="H39" s="171">
        <f t="shared" si="0"/>
        <v>0</v>
      </c>
      <c r="I39" s="53"/>
      <c r="J39" s="52">
        <v>271160</v>
      </c>
      <c r="K39" s="52">
        <v>872570</v>
      </c>
      <c r="L39" s="52">
        <v>24599600</v>
      </c>
      <c r="M39" s="52">
        <v>80218010</v>
      </c>
      <c r="N39" s="52">
        <v>62739900</v>
      </c>
      <c r="O39" s="171">
        <f t="shared" si="1"/>
        <v>168701240</v>
      </c>
      <c r="P39" s="173">
        <f t="shared" si="2"/>
        <v>168701240</v>
      </c>
    </row>
    <row r="40" spans="3:16" ht="30" customHeight="1" thickBot="1">
      <c r="C40" s="38"/>
      <c r="D40" s="149" t="s">
        <v>65</v>
      </c>
      <c r="E40" s="150"/>
      <c r="F40" s="91">
        <v>0</v>
      </c>
      <c r="G40" s="91">
        <v>0</v>
      </c>
      <c r="H40" s="178">
        <f t="shared" si="0"/>
        <v>0</v>
      </c>
      <c r="I40" s="55"/>
      <c r="J40" s="91">
        <v>612850</v>
      </c>
      <c r="K40" s="91">
        <v>1391920</v>
      </c>
      <c r="L40" s="91">
        <v>1975050</v>
      </c>
      <c r="M40" s="91">
        <v>1892560</v>
      </c>
      <c r="N40" s="91">
        <v>2121390</v>
      </c>
      <c r="O40" s="178">
        <f t="shared" si="1"/>
        <v>7993770</v>
      </c>
      <c r="P40" s="179">
        <f t="shared" si="2"/>
        <v>7993770</v>
      </c>
    </row>
    <row r="41" spans="3:16" ht="30" customHeight="1">
      <c r="C41" s="25" t="s">
        <v>66</v>
      </c>
      <c r="D41" s="41"/>
      <c r="E41" s="42"/>
      <c r="F41" s="166">
        <f>SUM(F42:F45)</f>
        <v>0</v>
      </c>
      <c r="G41" s="166">
        <f>SUM(G42:G45)</f>
        <v>0</v>
      </c>
      <c r="H41" s="167">
        <f t="shared" si="0"/>
        <v>0</v>
      </c>
      <c r="I41" s="180"/>
      <c r="J41" s="166">
        <f>SUM(J42:J45)</f>
        <v>40766055</v>
      </c>
      <c r="K41" s="166">
        <f>SUM(K42:K45)</f>
        <v>47428936</v>
      </c>
      <c r="L41" s="166">
        <f>SUM(L42:L45)</f>
        <v>126691298</v>
      </c>
      <c r="M41" s="166">
        <f>SUM(M42:M45)</f>
        <v>293893708</v>
      </c>
      <c r="N41" s="166">
        <f>SUM(N42:N45)</f>
        <v>188956873</v>
      </c>
      <c r="O41" s="167">
        <f t="shared" si="1"/>
        <v>697736870</v>
      </c>
      <c r="P41" s="169">
        <f t="shared" si="2"/>
        <v>697736870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71">
        <f t="shared" si="0"/>
        <v>0</v>
      </c>
      <c r="I42" s="53"/>
      <c r="J42" s="52">
        <v>919710</v>
      </c>
      <c r="K42" s="52">
        <v>2562680</v>
      </c>
      <c r="L42" s="52">
        <v>55614322</v>
      </c>
      <c r="M42" s="52">
        <v>152952740</v>
      </c>
      <c r="N42" s="52">
        <v>110375375</v>
      </c>
      <c r="O42" s="171">
        <f>SUM(I42:N42)</f>
        <v>322424827</v>
      </c>
      <c r="P42" s="173">
        <f>SUM(O42,H42)</f>
        <v>322424827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71">
        <f t="shared" si="0"/>
        <v>0</v>
      </c>
      <c r="I43" s="53"/>
      <c r="J43" s="52">
        <v>36653205</v>
      </c>
      <c r="K43" s="52">
        <v>40041446</v>
      </c>
      <c r="L43" s="52">
        <v>58760126</v>
      </c>
      <c r="M43" s="52">
        <v>73959729</v>
      </c>
      <c r="N43" s="52">
        <v>37818407</v>
      </c>
      <c r="O43" s="171">
        <f>SUM(I43:N43)</f>
        <v>247232913</v>
      </c>
      <c r="P43" s="173">
        <f>SUM(O43,H43)</f>
        <v>247232913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71">
        <f t="shared" si="0"/>
        <v>0</v>
      </c>
      <c r="I44" s="53"/>
      <c r="J44" s="52">
        <v>0</v>
      </c>
      <c r="K44" s="52">
        <v>518360</v>
      </c>
      <c r="L44" s="52">
        <v>1261100</v>
      </c>
      <c r="M44" s="52">
        <v>5438790</v>
      </c>
      <c r="N44" s="52">
        <v>1900350</v>
      </c>
      <c r="O44" s="171">
        <f>SUM(I44:N44)</f>
        <v>9118600</v>
      </c>
      <c r="P44" s="173">
        <f>SUM(O44,H44)</f>
        <v>9118600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74">
        <f t="shared" si="0"/>
        <v>0</v>
      </c>
      <c r="I45" s="56"/>
      <c r="J45" s="54">
        <v>3193140</v>
      </c>
      <c r="K45" s="54">
        <v>4306450</v>
      </c>
      <c r="L45" s="54">
        <v>11055750</v>
      </c>
      <c r="M45" s="54">
        <v>61542449</v>
      </c>
      <c r="N45" s="54">
        <v>38862741</v>
      </c>
      <c r="O45" s="188">
        <f>SUM(I45:N45)</f>
        <v>118960530</v>
      </c>
      <c r="P45" s="189">
        <f>SUM(O45,H45)</f>
        <v>118960530</v>
      </c>
    </row>
    <row r="46" spans="3:16" ht="30" customHeight="1" thickBot="1">
      <c r="C46" s="151" t="s">
        <v>70</v>
      </c>
      <c r="D46" s="152"/>
      <c r="E46" s="152"/>
      <c r="F46" s="184">
        <f>SUM(F10,F31,F41)</f>
        <v>25921062</v>
      </c>
      <c r="G46" s="184">
        <f>SUM(G10,G31,G41)</f>
        <v>38483012</v>
      </c>
      <c r="H46" s="185">
        <f t="shared" si="0"/>
        <v>64404074</v>
      </c>
      <c r="I46" s="186"/>
      <c r="J46" s="184">
        <f>SUM(J10,J31,J41)</f>
        <v>448170673</v>
      </c>
      <c r="K46" s="184">
        <f>SUM(K10,K31,K41)</f>
        <v>382496864</v>
      </c>
      <c r="L46" s="184">
        <f>SUM(L10,L31,L41)</f>
        <v>434679119</v>
      </c>
      <c r="M46" s="184">
        <f>SUM(M10,M31,M41)</f>
        <v>603994687</v>
      </c>
      <c r="N46" s="184">
        <f>SUM(N10,N31,N41)</f>
        <v>365653417</v>
      </c>
      <c r="O46" s="185">
        <f t="shared" si="1"/>
        <v>2234994760</v>
      </c>
      <c r="P46" s="187">
        <f t="shared" si="2"/>
        <v>2299398834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66">
        <f>SUM(F49,F55,F58,F63,F67,F68)</f>
        <v>22779845</v>
      </c>
      <c r="G48" s="166">
        <f>SUM(G49,G55,G58,G63,G67,G68)</f>
        <v>33151169</v>
      </c>
      <c r="H48" s="167">
        <f t="shared" si="0"/>
        <v>55931014</v>
      </c>
      <c r="I48" s="168"/>
      <c r="J48" s="166">
        <f>SUM(J49,J55,J58,J63,J67,J68)</f>
        <v>268538403</v>
      </c>
      <c r="K48" s="166">
        <f>SUM(K49,K55,K58,K63,K67,K68)</f>
        <v>204213288</v>
      </c>
      <c r="L48" s="166">
        <f>SUM(L49,L55,L58,L63,L67,L68)</f>
        <v>164383300</v>
      </c>
      <c r="M48" s="166">
        <f>SUM(M49,M55,M58,M63,M67,M68)</f>
        <v>149008704</v>
      </c>
      <c r="N48" s="166">
        <f>SUM(N49,N55,N58,N63,N67,N68)</f>
        <v>73739253</v>
      </c>
      <c r="O48" s="167">
        <f t="shared" si="1"/>
        <v>859882948</v>
      </c>
      <c r="P48" s="169">
        <f t="shared" si="2"/>
        <v>915813962</v>
      </c>
      <c r="Q48" s="20"/>
    </row>
    <row r="49" spans="3:16" ht="30" customHeight="1">
      <c r="C49" s="28"/>
      <c r="D49" s="29" t="s">
        <v>38</v>
      </c>
      <c r="E49" s="30"/>
      <c r="F49" s="170">
        <f>SUM(F50:F54)</f>
        <v>2747565</v>
      </c>
      <c r="G49" s="170">
        <f>SUM(G50:G54)</f>
        <v>5024309</v>
      </c>
      <c r="H49" s="171">
        <f t="shared" si="0"/>
        <v>7771874</v>
      </c>
      <c r="I49" s="172"/>
      <c r="J49" s="170">
        <f>SUM(J50:J54)</f>
        <v>55071590</v>
      </c>
      <c r="K49" s="170">
        <f>SUM(K50:K54)</f>
        <v>39185058</v>
      </c>
      <c r="L49" s="170">
        <f>SUM(L50:L54)</f>
        <v>27792017</v>
      </c>
      <c r="M49" s="170">
        <f>SUM(M50:M54)</f>
        <v>31313271</v>
      </c>
      <c r="N49" s="170">
        <f>SUM(N50:N54)</f>
        <v>21960373</v>
      </c>
      <c r="O49" s="171">
        <f t="shared" si="1"/>
        <v>175322309</v>
      </c>
      <c r="P49" s="173">
        <f t="shared" si="2"/>
        <v>183094183</v>
      </c>
    </row>
    <row r="50" spans="3:16" ht="30" customHeight="1">
      <c r="C50" s="28"/>
      <c r="D50" s="29"/>
      <c r="E50" s="31" t="s">
        <v>39</v>
      </c>
      <c r="F50" s="52">
        <v>7472</v>
      </c>
      <c r="G50" s="52">
        <v>0</v>
      </c>
      <c r="H50" s="171">
        <f t="shared" si="0"/>
        <v>7472</v>
      </c>
      <c r="I50" s="88"/>
      <c r="J50" s="52">
        <v>34668567</v>
      </c>
      <c r="K50" s="52">
        <v>21982655</v>
      </c>
      <c r="L50" s="52">
        <v>16298333</v>
      </c>
      <c r="M50" s="52">
        <v>16806822</v>
      </c>
      <c r="N50" s="52">
        <v>12820337</v>
      </c>
      <c r="O50" s="171">
        <f t="shared" si="1"/>
        <v>102576714</v>
      </c>
      <c r="P50" s="173">
        <f t="shared" si="2"/>
        <v>102584186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65367</v>
      </c>
      <c r="H51" s="171">
        <f t="shared" si="0"/>
        <v>65367</v>
      </c>
      <c r="I51" s="88"/>
      <c r="J51" s="52">
        <v>214398</v>
      </c>
      <c r="K51" s="52">
        <v>257132</v>
      </c>
      <c r="L51" s="52">
        <v>1221019</v>
      </c>
      <c r="M51" s="52">
        <v>2725842</v>
      </c>
      <c r="N51" s="52">
        <v>2754744</v>
      </c>
      <c r="O51" s="171">
        <f t="shared" si="1"/>
        <v>7173135</v>
      </c>
      <c r="P51" s="173">
        <f t="shared" si="2"/>
        <v>7238502</v>
      </c>
    </row>
    <row r="52" spans="3:16" ht="30" customHeight="1">
      <c r="C52" s="28"/>
      <c r="D52" s="29"/>
      <c r="E52" s="31" t="s">
        <v>41</v>
      </c>
      <c r="F52" s="52">
        <v>1243646</v>
      </c>
      <c r="G52" s="52">
        <v>2358502</v>
      </c>
      <c r="H52" s="171">
        <f t="shared" si="0"/>
        <v>3602148</v>
      </c>
      <c r="I52" s="88"/>
      <c r="J52" s="52">
        <v>9620541</v>
      </c>
      <c r="K52" s="52">
        <v>7791251</v>
      </c>
      <c r="L52" s="52">
        <v>4659687</v>
      </c>
      <c r="M52" s="52">
        <v>6162916</v>
      </c>
      <c r="N52" s="52">
        <v>3946757</v>
      </c>
      <c r="O52" s="171">
        <f t="shared" si="1"/>
        <v>32181152</v>
      </c>
      <c r="P52" s="173">
        <f t="shared" si="2"/>
        <v>35783300</v>
      </c>
    </row>
    <row r="53" spans="3:16" ht="30" customHeight="1">
      <c r="C53" s="28"/>
      <c r="D53" s="29"/>
      <c r="E53" s="31" t="s">
        <v>42</v>
      </c>
      <c r="F53" s="52">
        <v>998601</v>
      </c>
      <c r="G53" s="52">
        <v>2103781</v>
      </c>
      <c r="H53" s="171">
        <f t="shared" si="0"/>
        <v>3102382</v>
      </c>
      <c r="I53" s="88"/>
      <c r="J53" s="52">
        <v>5463643</v>
      </c>
      <c r="K53" s="52">
        <v>4541407</v>
      </c>
      <c r="L53" s="52">
        <v>2685543</v>
      </c>
      <c r="M53" s="52">
        <v>3011755</v>
      </c>
      <c r="N53" s="52">
        <v>1157631</v>
      </c>
      <c r="O53" s="171">
        <f t="shared" si="1"/>
        <v>16859979</v>
      </c>
      <c r="P53" s="173">
        <f t="shared" si="2"/>
        <v>19962361</v>
      </c>
    </row>
    <row r="54" spans="3:16" ht="30" customHeight="1">
      <c r="C54" s="28"/>
      <c r="D54" s="29"/>
      <c r="E54" s="31" t="s">
        <v>43</v>
      </c>
      <c r="F54" s="52">
        <v>497846</v>
      </c>
      <c r="G54" s="52">
        <v>496659</v>
      </c>
      <c r="H54" s="171">
        <f t="shared" si="0"/>
        <v>994505</v>
      </c>
      <c r="I54" s="88"/>
      <c r="J54" s="52">
        <v>5104441</v>
      </c>
      <c r="K54" s="52">
        <v>4612613</v>
      </c>
      <c r="L54" s="52">
        <v>2927435</v>
      </c>
      <c r="M54" s="52">
        <v>2605936</v>
      </c>
      <c r="N54" s="52">
        <v>1280904</v>
      </c>
      <c r="O54" s="171">
        <f t="shared" si="1"/>
        <v>16531329</v>
      </c>
      <c r="P54" s="173">
        <f t="shared" si="2"/>
        <v>17525834</v>
      </c>
    </row>
    <row r="55" spans="3:16" ht="30" customHeight="1">
      <c r="C55" s="28"/>
      <c r="D55" s="32" t="s">
        <v>44</v>
      </c>
      <c r="E55" s="33"/>
      <c r="F55" s="170">
        <f>SUM(F56:F57)</f>
        <v>6801345</v>
      </c>
      <c r="G55" s="170">
        <f>SUM(G56:G57)</f>
        <v>11977965</v>
      </c>
      <c r="H55" s="171">
        <f t="shared" si="0"/>
        <v>18779310</v>
      </c>
      <c r="I55" s="172"/>
      <c r="J55" s="170">
        <f>SUM(J56:J57)</f>
        <v>131241544</v>
      </c>
      <c r="K55" s="170">
        <f>SUM(K56:K57)</f>
        <v>101809199</v>
      </c>
      <c r="L55" s="170">
        <f>SUM(L56:L57)</f>
        <v>69680287</v>
      </c>
      <c r="M55" s="170">
        <f>SUM(M56:M57)</f>
        <v>56117599</v>
      </c>
      <c r="N55" s="170">
        <f>SUM(N56:N57)</f>
        <v>25794593</v>
      </c>
      <c r="O55" s="171">
        <f t="shared" si="1"/>
        <v>384643222</v>
      </c>
      <c r="P55" s="173">
        <f t="shared" si="2"/>
        <v>403422532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71">
        <f t="shared" si="0"/>
        <v>0</v>
      </c>
      <c r="I56" s="88"/>
      <c r="J56" s="52">
        <v>104817875</v>
      </c>
      <c r="K56" s="52">
        <v>79299861</v>
      </c>
      <c r="L56" s="52">
        <v>58969781</v>
      </c>
      <c r="M56" s="52">
        <v>48503578</v>
      </c>
      <c r="N56" s="52">
        <v>24291071</v>
      </c>
      <c r="O56" s="171">
        <f t="shared" si="1"/>
        <v>315882166</v>
      </c>
      <c r="P56" s="173">
        <f t="shared" si="2"/>
        <v>315882166</v>
      </c>
    </row>
    <row r="57" spans="3:16" ht="30" customHeight="1">
      <c r="C57" s="28"/>
      <c r="D57" s="29"/>
      <c r="E57" s="31" t="s">
        <v>46</v>
      </c>
      <c r="F57" s="52">
        <v>6801345</v>
      </c>
      <c r="G57" s="52">
        <v>11977965</v>
      </c>
      <c r="H57" s="171">
        <f t="shared" si="0"/>
        <v>18779310</v>
      </c>
      <c r="I57" s="88"/>
      <c r="J57" s="52">
        <v>26423669</v>
      </c>
      <c r="K57" s="52">
        <v>22509338</v>
      </c>
      <c r="L57" s="52">
        <v>10710506</v>
      </c>
      <c r="M57" s="52">
        <v>7614021</v>
      </c>
      <c r="N57" s="52">
        <v>1503522</v>
      </c>
      <c r="O57" s="171">
        <f t="shared" si="1"/>
        <v>68761056</v>
      </c>
      <c r="P57" s="173">
        <f t="shared" si="2"/>
        <v>87540366</v>
      </c>
    </row>
    <row r="58" spans="3:16" ht="30" customHeight="1">
      <c r="C58" s="28"/>
      <c r="D58" s="32" t="s">
        <v>47</v>
      </c>
      <c r="E58" s="33"/>
      <c r="F58" s="170">
        <f>SUM(F59:F62)</f>
        <v>109413</v>
      </c>
      <c r="G58" s="170">
        <f>SUM(G59:G62)</f>
        <v>443200</v>
      </c>
      <c r="H58" s="171">
        <f t="shared" si="0"/>
        <v>552613</v>
      </c>
      <c r="I58" s="172"/>
      <c r="J58" s="170">
        <f>SUM(J59:J62)</f>
        <v>10184251</v>
      </c>
      <c r="K58" s="170">
        <f>SUM(K59:K62)</f>
        <v>9430902</v>
      </c>
      <c r="L58" s="170">
        <f>SUM(L59:L62)</f>
        <v>26088887</v>
      </c>
      <c r="M58" s="170">
        <f>SUM(M59:M62)</f>
        <v>27306638</v>
      </c>
      <c r="N58" s="170">
        <f>SUM(N59:N62)</f>
        <v>10948936</v>
      </c>
      <c r="O58" s="171">
        <f t="shared" si="1"/>
        <v>83959614</v>
      </c>
      <c r="P58" s="173">
        <f t="shared" si="2"/>
        <v>84512227</v>
      </c>
    </row>
    <row r="59" spans="3:16" ht="30" customHeight="1">
      <c r="C59" s="28"/>
      <c r="D59" s="29"/>
      <c r="E59" s="31" t="s">
        <v>48</v>
      </c>
      <c r="F59" s="52">
        <v>89965</v>
      </c>
      <c r="G59" s="52">
        <v>420727</v>
      </c>
      <c r="H59" s="171">
        <f t="shared" si="0"/>
        <v>510692</v>
      </c>
      <c r="I59" s="88"/>
      <c r="J59" s="52">
        <v>7876842</v>
      </c>
      <c r="K59" s="52">
        <v>7487861</v>
      </c>
      <c r="L59" s="52">
        <v>24234797</v>
      </c>
      <c r="M59" s="52">
        <v>25443389</v>
      </c>
      <c r="N59" s="52">
        <v>10398631</v>
      </c>
      <c r="O59" s="171">
        <f t="shared" si="1"/>
        <v>75441520</v>
      </c>
      <c r="P59" s="173">
        <f t="shared" si="2"/>
        <v>75952212</v>
      </c>
    </row>
    <row r="60" spans="3:16" ht="30" customHeight="1">
      <c r="C60" s="28"/>
      <c r="D60" s="29"/>
      <c r="E60" s="34" t="s">
        <v>49</v>
      </c>
      <c r="F60" s="52">
        <v>19448</v>
      </c>
      <c r="G60" s="52">
        <v>22473</v>
      </c>
      <c r="H60" s="171">
        <f t="shared" si="0"/>
        <v>41921</v>
      </c>
      <c r="I60" s="88"/>
      <c r="J60" s="52">
        <v>2307409</v>
      </c>
      <c r="K60" s="52">
        <v>1943041</v>
      </c>
      <c r="L60" s="52">
        <v>1854090</v>
      </c>
      <c r="M60" s="52">
        <v>1863249</v>
      </c>
      <c r="N60" s="52">
        <v>550305</v>
      </c>
      <c r="O60" s="171">
        <f t="shared" si="1"/>
        <v>8518094</v>
      </c>
      <c r="P60" s="173">
        <f t="shared" si="2"/>
        <v>8560015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71">
        <f t="shared" si="0"/>
        <v>0</v>
      </c>
      <c r="I61" s="88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71">
        <f t="shared" si="1"/>
        <v>0</v>
      </c>
      <c r="P61" s="173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71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71">
        <f t="shared" si="1"/>
        <v>0</v>
      </c>
      <c r="P62" s="173">
        <f t="shared" si="2"/>
        <v>0</v>
      </c>
    </row>
    <row r="63" spans="3:16" ht="30" customHeight="1">
      <c r="C63" s="28"/>
      <c r="D63" s="32" t="s">
        <v>51</v>
      </c>
      <c r="E63" s="33"/>
      <c r="F63" s="170">
        <f>SUM(F64:F66)</f>
        <v>6926630</v>
      </c>
      <c r="G63" s="170">
        <f>SUM(G64:G66)</f>
        <v>9030300</v>
      </c>
      <c r="H63" s="171">
        <f t="shared" si="0"/>
        <v>15956930</v>
      </c>
      <c r="I63" s="172"/>
      <c r="J63" s="170">
        <f>SUM(J64:J66)</f>
        <v>14989617</v>
      </c>
      <c r="K63" s="170">
        <f>SUM(K64:K66)</f>
        <v>19465692</v>
      </c>
      <c r="L63" s="170">
        <f>SUM(L64:L66)</f>
        <v>13384747</v>
      </c>
      <c r="M63" s="170">
        <f>SUM(M64:M66)</f>
        <v>11512141</v>
      </c>
      <c r="N63" s="170">
        <f>SUM(N64:N66)</f>
        <v>4764654</v>
      </c>
      <c r="O63" s="171">
        <f t="shared" si="1"/>
        <v>64116851</v>
      </c>
      <c r="P63" s="173">
        <f t="shared" si="2"/>
        <v>80073781</v>
      </c>
    </row>
    <row r="64" spans="3:16" ht="30" customHeight="1">
      <c r="C64" s="28"/>
      <c r="D64" s="29"/>
      <c r="E64" s="34" t="s">
        <v>52</v>
      </c>
      <c r="F64" s="52">
        <v>4267578</v>
      </c>
      <c r="G64" s="52">
        <v>6183750</v>
      </c>
      <c r="H64" s="171">
        <f t="shared" si="0"/>
        <v>10451328</v>
      </c>
      <c r="I64" s="88"/>
      <c r="J64" s="52">
        <v>12067498</v>
      </c>
      <c r="K64" s="52">
        <v>17363175</v>
      </c>
      <c r="L64" s="52">
        <v>12106073</v>
      </c>
      <c r="M64" s="52">
        <v>9916180</v>
      </c>
      <c r="N64" s="52">
        <v>4734234</v>
      </c>
      <c r="O64" s="171">
        <f t="shared" si="1"/>
        <v>56187160</v>
      </c>
      <c r="P64" s="173">
        <f t="shared" si="2"/>
        <v>66638488</v>
      </c>
    </row>
    <row r="65" spans="3:16" ht="30" customHeight="1">
      <c r="C65" s="28"/>
      <c r="D65" s="29"/>
      <c r="E65" s="34" t="s">
        <v>53</v>
      </c>
      <c r="F65" s="52">
        <v>549288</v>
      </c>
      <c r="G65" s="52">
        <v>814209</v>
      </c>
      <c r="H65" s="171">
        <f t="shared" si="0"/>
        <v>1363497</v>
      </c>
      <c r="I65" s="88"/>
      <c r="J65" s="52">
        <v>971280</v>
      </c>
      <c r="K65" s="52">
        <v>587008</v>
      </c>
      <c r="L65" s="52">
        <v>228246</v>
      </c>
      <c r="M65" s="52">
        <v>542672</v>
      </c>
      <c r="N65" s="52">
        <v>0</v>
      </c>
      <c r="O65" s="171">
        <f t="shared" si="1"/>
        <v>2329206</v>
      </c>
      <c r="P65" s="173">
        <f t="shared" si="2"/>
        <v>3692703</v>
      </c>
    </row>
    <row r="66" spans="3:16" ht="30" customHeight="1">
      <c r="C66" s="28"/>
      <c r="D66" s="29"/>
      <c r="E66" s="34" t="s">
        <v>54</v>
      </c>
      <c r="F66" s="52">
        <v>2109764</v>
      </c>
      <c r="G66" s="52">
        <v>2032341</v>
      </c>
      <c r="H66" s="171">
        <f t="shared" si="0"/>
        <v>4142105</v>
      </c>
      <c r="I66" s="88"/>
      <c r="J66" s="52">
        <v>1950839</v>
      </c>
      <c r="K66" s="52">
        <v>1515509</v>
      </c>
      <c r="L66" s="52">
        <v>1050428</v>
      </c>
      <c r="M66" s="52">
        <v>1053289</v>
      </c>
      <c r="N66" s="52">
        <v>30420</v>
      </c>
      <c r="O66" s="171">
        <f t="shared" si="1"/>
        <v>5600485</v>
      </c>
      <c r="P66" s="173">
        <f t="shared" si="2"/>
        <v>9742590</v>
      </c>
    </row>
    <row r="67" spans="3:16" ht="30" customHeight="1">
      <c r="C67" s="28"/>
      <c r="D67" s="36" t="s">
        <v>55</v>
      </c>
      <c r="E67" s="37"/>
      <c r="F67" s="52">
        <v>1153082</v>
      </c>
      <c r="G67" s="52">
        <v>1279098</v>
      </c>
      <c r="H67" s="171">
        <f t="shared" si="0"/>
        <v>2432180</v>
      </c>
      <c r="I67" s="88"/>
      <c r="J67" s="52">
        <v>14662422</v>
      </c>
      <c r="K67" s="52">
        <v>10206154</v>
      </c>
      <c r="L67" s="52">
        <v>10494291</v>
      </c>
      <c r="M67" s="52">
        <v>10850721</v>
      </c>
      <c r="N67" s="52">
        <v>5281289</v>
      </c>
      <c r="O67" s="171">
        <f t="shared" si="1"/>
        <v>51494877</v>
      </c>
      <c r="P67" s="173">
        <f t="shared" si="2"/>
        <v>53927057</v>
      </c>
    </row>
    <row r="68" spans="3:16" ht="30" customHeight="1" thickBot="1">
      <c r="C68" s="38"/>
      <c r="D68" s="39" t="s">
        <v>56</v>
      </c>
      <c r="E68" s="40"/>
      <c r="F68" s="54">
        <v>5041810</v>
      </c>
      <c r="G68" s="54">
        <v>5396297</v>
      </c>
      <c r="H68" s="174">
        <f t="shared" si="0"/>
        <v>10438107</v>
      </c>
      <c r="I68" s="89"/>
      <c r="J68" s="54">
        <v>42388979</v>
      </c>
      <c r="K68" s="54">
        <v>24116283</v>
      </c>
      <c r="L68" s="54">
        <v>16943071</v>
      </c>
      <c r="M68" s="54">
        <v>11908334</v>
      </c>
      <c r="N68" s="54">
        <v>4989408</v>
      </c>
      <c r="O68" s="174">
        <f t="shared" si="1"/>
        <v>100346075</v>
      </c>
      <c r="P68" s="175">
        <f t="shared" si="2"/>
        <v>110784182</v>
      </c>
    </row>
    <row r="69" spans="3:16" ht="30" customHeight="1">
      <c r="C69" s="25" t="s">
        <v>57</v>
      </c>
      <c r="D69" s="41"/>
      <c r="E69" s="42"/>
      <c r="F69" s="166">
        <f>SUM(F70:F78)</f>
        <v>833545</v>
      </c>
      <c r="G69" s="166">
        <f>SUM(G70:G78)</f>
        <v>1726180</v>
      </c>
      <c r="H69" s="167">
        <f t="shared" si="0"/>
        <v>2559725</v>
      </c>
      <c r="I69" s="168"/>
      <c r="J69" s="166">
        <f>SUM(J70:J78)</f>
        <v>98791176</v>
      </c>
      <c r="K69" s="166">
        <f>SUM(K70:K78)</f>
        <v>96450115</v>
      </c>
      <c r="L69" s="166">
        <f>SUM(L70:L78)</f>
        <v>111624919</v>
      </c>
      <c r="M69" s="166">
        <f>SUM(M70:M78)</f>
        <v>129011365</v>
      </c>
      <c r="N69" s="166">
        <f>SUM(N70:N78)</f>
        <v>84222918</v>
      </c>
      <c r="O69" s="167">
        <f t="shared" si="1"/>
        <v>520100493</v>
      </c>
      <c r="P69" s="169">
        <f t="shared" si="2"/>
        <v>522660218</v>
      </c>
    </row>
    <row r="70" spans="3:16" ht="30" customHeight="1">
      <c r="C70" s="43"/>
      <c r="D70" s="36" t="s">
        <v>58</v>
      </c>
      <c r="E70" s="37"/>
      <c r="F70" s="90">
        <v>0</v>
      </c>
      <c r="G70" s="90">
        <v>0</v>
      </c>
      <c r="H70" s="176">
        <f t="shared" si="0"/>
        <v>0</v>
      </c>
      <c r="I70" s="53"/>
      <c r="J70" s="90">
        <v>6627920</v>
      </c>
      <c r="K70" s="90">
        <v>16100665</v>
      </c>
      <c r="L70" s="90">
        <v>17298334</v>
      </c>
      <c r="M70" s="90">
        <v>14371619</v>
      </c>
      <c r="N70" s="90">
        <v>4418611</v>
      </c>
      <c r="O70" s="176">
        <f t="shared" si="1"/>
        <v>58817149</v>
      </c>
      <c r="P70" s="177">
        <f t="shared" si="2"/>
        <v>58817149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70">
        <f t="shared" si="0"/>
        <v>0</v>
      </c>
      <c r="I71" s="53"/>
      <c r="J71" s="52">
        <v>118791</v>
      </c>
      <c r="K71" s="52">
        <v>0</v>
      </c>
      <c r="L71" s="52">
        <v>0</v>
      </c>
      <c r="M71" s="52">
        <v>0</v>
      </c>
      <c r="N71" s="52">
        <v>0</v>
      </c>
      <c r="O71" s="171">
        <f t="shared" si="1"/>
        <v>118791</v>
      </c>
      <c r="P71" s="173">
        <f t="shared" si="2"/>
        <v>118791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70">
        <f t="shared" si="0"/>
        <v>0</v>
      </c>
      <c r="I72" s="53"/>
      <c r="J72" s="52">
        <v>47183379</v>
      </c>
      <c r="K72" s="52">
        <v>36223953</v>
      </c>
      <c r="L72" s="52">
        <v>23990721</v>
      </c>
      <c r="M72" s="52">
        <v>14267226</v>
      </c>
      <c r="N72" s="52">
        <v>8268377</v>
      </c>
      <c r="O72" s="171">
        <f t="shared" si="1"/>
        <v>129933656</v>
      </c>
      <c r="P72" s="173">
        <f t="shared" si="2"/>
        <v>129933656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192204</v>
      </c>
      <c r="H73" s="170">
        <f t="shared" si="0"/>
        <v>192204</v>
      </c>
      <c r="I73" s="88"/>
      <c r="J73" s="52">
        <v>2827615</v>
      </c>
      <c r="K73" s="52">
        <v>3531599</v>
      </c>
      <c r="L73" s="52">
        <v>8357589</v>
      </c>
      <c r="M73" s="52">
        <v>4448799</v>
      </c>
      <c r="N73" s="52">
        <v>3966281</v>
      </c>
      <c r="O73" s="171">
        <f t="shared" si="1"/>
        <v>23131883</v>
      </c>
      <c r="P73" s="173">
        <f t="shared" si="2"/>
        <v>23324087</v>
      </c>
    </row>
    <row r="74" spans="3:16" ht="30" customHeight="1">
      <c r="C74" s="28"/>
      <c r="D74" s="36" t="s">
        <v>61</v>
      </c>
      <c r="E74" s="37"/>
      <c r="F74" s="52">
        <v>833545</v>
      </c>
      <c r="G74" s="52">
        <v>1049749</v>
      </c>
      <c r="H74" s="170">
        <f t="shared" si="0"/>
        <v>1883294</v>
      </c>
      <c r="I74" s="88"/>
      <c r="J74" s="52">
        <v>12377169</v>
      </c>
      <c r="K74" s="52">
        <v>9807408</v>
      </c>
      <c r="L74" s="52">
        <v>12541484</v>
      </c>
      <c r="M74" s="52">
        <v>7523619</v>
      </c>
      <c r="N74" s="52">
        <v>1965733</v>
      </c>
      <c r="O74" s="171">
        <f t="shared" si="1"/>
        <v>44215413</v>
      </c>
      <c r="P74" s="173">
        <f t="shared" si="2"/>
        <v>46098707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484227</v>
      </c>
      <c r="H75" s="170">
        <f aca="true" t="shared" si="3" ref="H75:H84">SUM(F75:G75)</f>
        <v>484227</v>
      </c>
      <c r="I75" s="53"/>
      <c r="J75" s="52">
        <v>28891133</v>
      </c>
      <c r="K75" s="52">
        <v>28768581</v>
      </c>
      <c r="L75" s="52">
        <v>25846593</v>
      </c>
      <c r="M75" s="52">
        <v>15055020</v>
      </c>
      <c r="N75" s="52">
        <v>7837508</v>
      </c>
      <c r="O75" s="171">
        <f aca="true" t="shared" si="4" ref="O75:O84">SUM(I75:N75)</f>
        <v>106398835</v>
      </c>
      <c r="P75" s="173">
        <f aca="true" t="shared" si="5" ref="P75:P84">SUM(O75,H75)</f>
        <v>106883062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70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71">
        <f t="shared" si="4"/>
        <v>0</v>
      </c>
      <c r="P76" s="173">
        <f t="shared" si="5"/>
        <v>0</v>
      </c>
    </row>
    <row r="77" spans="3:16" ht="30" customHeight="1">
      <c r="C77" s="28"/>
      <c r="D77" s="147" t="s">
        <v>64</v>
      </c>
      <c r="E77" s="165"/>
      <c r="F77" s="52">
        <v>0</v>
      </c>
      <c r="G77" s="52">
        <v>0</v>
      </c>
      <c r="H77" s="171">
        <f t="shared" si="3"/>
        <v>0</v>
      </c>
      <c r="I77" s="53"/>
      <c r="J77" s="52">
        <v>244044</v>
      </c>
      <c r="K77" s="52">
        <v>785313</v>
      </c>
      <c r="L77" s="52">
        <v>21926663</v>
      </c>
      <c r="M77" s="52">
        <v>71702686</v>
      </c>
      <c r="N77" s="52">
        <v>55935257</v>
      </c>
      <c r="O77" s="171">
        <f t="shared" si="4"/>
        <v>150593963</v>
      </c>
      <c r="P77" s="173">
        <f t="shared" si="5"/>
        <v>150593963</v>
      </c>
    </row>
    <row r="78" spans="3:16" ht="30" customHeight="1" thickBot="1">
      <c r="C78" s="38"/>
      <c r="D78" s="149" t="s">
        <v>65</v>
      </c>
      <c r="E78" s="150"/>
      <c r="F78" s="91">
        <v>0</v>
      </c>
      <c r="G78" s="91">
        <v>0</v>
      </c>
      <c r="H78" s="178">
        <f t="shared" si="3"/>
        <v>0</v>
      </c>
      <c r="I78" s="55"/>
      <c r="J78" s="91">
        <v>521125</v>
      </c>
      <c r="K78" s="91">
        <v>1232596</v>
      </c>
      <c r="L78" s="91">
        <v>1663535</v>
      </c>
      <c r="M78" s="91">
        <v>1642396</v>
      </c>
      <c r="N78" s="91">
        <v>1831151</v>
      </c>
      <c r="O78" s="178">
        <f t="shared" si="4"/>
        <v>6890803</v>
      </c>
      <c r="P78" s="179">
        <f t="shared" si="5"/>
        <v>6890803</v>
      </c>
    </row>
    <row r="79" spans="3:16" ht="30" customHeight="1">
      <c r="C79" s="25" t="s">
        <v>66</v>
      </c>
      <c r="D79" s="41"/>
      <c r="E79" s="42"/>
      <c r="F79" s="166">
        <f>SUM(F80:F83)</f>
        <v>0</v>
      </c>
      <c r="G79" s="166">
        <f>SUM(G80:G83)</f>
        <v>0</v>
      </c>
      <c r="H79" s="167">
        <f t="shared" si="3"/>
        <v>0</v>
      </c>
      <c r="I79" s="180"/>
      <c r="J79" s="166">
        <f>SUM(J80:J83)</f>
        <v>36467432</v>
      </c>
      <c r="K79" s="166">
        <f>SUM(K80:K83)</f>
        <v>42436051</v>
      </c>
      <c r="L79" s="166">
        <f>SUM(L80:L83)</f>
        <v>113588133</v>
      </c>
      <c r="M79" s="166">
        <f>SUM(M80:M83)</f>
        <v>262872636</v>
      </c>
      <c r="N79" s="166">
        <f>SUM(N80:N83)</f>
        <v>168594599</v>
      </c>
      <c r="O79" s="167">
        <f t="shared" si="4"/>
        <v>623958851</v>
      </c>
      <c r="P79" s="169">
        <f t="shared" si="5"/>
        <v>623958851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71">
        <f t="shared" si="3"/>
        <v>0</v>
      </c>
      <c r="I80" s="53"/>
      <c r="J80" s="52">
        <v>827739</v>
      </c>
      <c r="K80" s="52">
        <v>2306412</v>
      </c>
      <c r="L80" s="52">
        <v>49909958</v>
      </c>
      <c r="M80" s="52">
        <v>136998086</v>
      </c>
      <c r="N80" s="52">
        <v>98598283</v>
      </c>
      <c r="O80" s="171">
        <f t="shared" si="4"/>
        <v>288640478</v>
      </c>
      <c r="P80" s="173">
        <f t="shared" si="5"/>
        <v>288640478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71">
        <f t="shared" si="3"/>
        <v>0</v>
      </c>
      <c r="I81" s="53"/>
      <c r="J81" s="52">
        <v>32765867</v>
      </c>
      <c r="K81" s="52">
        <v>35820595</v>
      </c>
      <c r="L81" s="52">
        <v>52597494</v>
      </c>
      <c r="M81" s="52">
        <v>66050769</v>
      </c>
      <c r="N81" s="52">
        <v>33766939</v>
      </c>
      <c r="O81" s="171">
        <f t="shared" si="4"/>
        <v>221001664</v>
      </c>
      <c r="P81" s="173">
        <f t="shared" si="5"/>
        <v>221001664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71">
        <f t="shared" si="3"/>
        <v>0</v>
      </c>
      <c r="I82" s="53"/>
      <c r="J82" s="52">
        <v>0</v>
      </c>
      <c r="K82" s="52">
        <v>466524</v>
      </c>
      <c r="L82" s="52">
        <v>1134990</v>
      </c>
      <c r="M82" s="52">
        <v>4894911</v>
      </c>
      <c r="N82" s="52">
        <v>1710315</v>
      </c>
      <c r="O82" s="171">
        <f t="shared" si="4"/>
        <v>8206740</v>
      </c>
      <c r="P82" s="173">
        <f t="shared" si="5"/>
        <v>8206740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74">
        <f t="shared" si="3"/>
        <v>0</v>
      </c>
      <c r="I83" s="56"/>
      <c r="J83" s="54">
        <v>2873826</v>
      </c>
      <c r="K83" s="54">
        <v>3842520</v>
      </c>
      <c r="L83" s="54">
        <v>9945691</v>
      </c>
      <c r="M83" s="54">
        <v>54928870</v>
      </c>
      <c r="N83" s="54">
        <v>34519062</v>
      </c>
      <c r="O83" s="174">
        <f t="shared" si="4"/>
        <v>106109969</v>
      </c>
      <c r="P83" s="175">
        <f t="shared" si="5"/>
        <v>106109969</v>
      </c>
    </row>
    <row r="84" spans="3:16" ht="30" customHeight="1" thickBot="1">
      <c r="C84" s="151" t="s">
        <v>70</v>
      </c>
      <c r="D84" s="152"/>
      <c r="E84" s="152"/>
      <c r="F84" s="184">
        <f>SUM(F48,F69,F79)</f>
        <v>23613390</v>
      </c>
      <c r="G84" s="184">
        <f>SUM(G48,G69,G79)</f>
        <v>34877349</v>
      </c>
      <c r="H84" s="185">
        <f t="shared" si="3"/>
        <v>58490739</v>
      </c>
      <c r="I84" s="186"/>
      <c r="J84" s="184">
        <f>SUM(J48,J69,J79)</f>
        <v>403797011</v>
      </c>
      <c r="K84" s="184">
        <f>SUM(K48,K69,K79)</f>
        <v>343099454</v>
      </c>
      <c r="L84" s="184">
        <f>SUM(L48,L69,L79)</f>
        <v>389596352</v>
      </c>
      <c r="M84" s="184">
        <f>SUM(M48,M69,M79)</f>
        <v>540892705</v>
      </c>
      <c r="N84" s="184">
        <f>SUM(N48,N69,N79)</f>
        <v>326556770</v>
      </c>
      <c r="O84" s="185">
        <f t="shared" si="4"/>
        <v>2003942292</v>
      </c>
      <c r="P84" s="187">
        <f t="shared" si="5"/>
        <v>2062433031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2022-03-23T11:53:24Z</cp:lastPrinted>
  <dcterms:created xsi:type="dcterms:W3CDTF">2012-04-10T04:28:23Z</dcterms:created>
  <dcterms:modified xsi:type="dcterms:W3CDTF">2022-03-23T11:56:15Z</dcterms:modified>
  <cp:category/>
  <cp:version/>
  <cp:contentType/>
  <cp:contentStatus/>
</cp:coreProperties>
</file>