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unpTvfgIwsCSQ+vPUmk6sYeBvCrSakbWA0zVfXYecrDdjN2ll/NvZAROi/dDowYzzWgI7z9RhhSOjPQ8k2W2w==" workbookSaltValue="jAeiOPxMYm+kJ7YqQtr/+g==" workbookSpinCount="100000"/>
  <bookViews>
    <workbookView xWindow="0" yWindow="0" windowWidth="15360" windowHeight="7635"/>
  </bookViews>
  <sheets>
    <sheet name="法非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<sst xmlns="http://schemas.openxmlformats.org/spreadsheetml/2006/main" xmlns:r="http://schemas.openxmlformats.org/officeDocument/2006/relationships" count="133" uniqueCount="133">
  <si>
    <t>⑨施設の
資産価値(千円)</t>
  </si>
  <si>
    <t>事業名</t>
    <rPh sb="0" eb="2">
      <t>ジギョウ</t>
    </rPh>
    <rPh sb="2" eb="3">
      <t>メイ</t>
    </rPh>
    <phoneticPr fontId="1"/>
  </si>
  <si>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</si>
  <si>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</si>
  <si>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</si>
  <si>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</si>
  <si>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</si>
  <si>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Ｎ－４年度</t>
    <rPh sb="3" eb="5">
      <t>ネンド</t>
    </rPh>
    <phoneticPr fontId="1"/>
  </si>
  <si>
    <t>経営比較分析表（令和4年度決算）</t>
    <rPh sb="8" eb="10">
      <t>レイワ</t>
    </rPh>
    <rPh sb="12" eb="13">
      <t>ド</t>
    </rPh>
    <rPh sb="13" eb="15">
      <t>ケッサン</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</si>
  <si>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</si>
  <si>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</si>
  <si>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</si>
  <si>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</si>
  <si>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</si>
  <si>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</si>
  <si>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</si>
  <si>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</si>
  <si>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</si>
  <si>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</si>
  <si>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</si>
  <si>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</si>
  <si>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</si>
  <si>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</si>
  <si>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</si>
  <si>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</si>
  <si>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</si>
  <si>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</si>
  <si>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</si>
  <si>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</si>
  <si>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</si>
  <si>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</si>
  <si>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</si>
  <si>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</si>
  <si>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</si>
  <si>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</si>
  <si>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</si>
  <si>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</si>
  <si>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</si>
  <si>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</si>
  <si>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⑪</t>
  </si>
  <si>
    <t>①</t>
  </si>
  <si>
    <t>－</t>
  </si>
  <si>
    <t>項番</t>
    <rPh sb="0" eb="2">
      <t>コウバン</t>
    </rPh>
    <phoneticPr fontId="1"/>
  </si>
  <si>
    <t>類似施設平均値（平均値）</t>
  </si>
  <si>
    <t>【】</t>
  </si>
  <si>
    <t>令和4年度全国平均</t>
    <rPh sb="0" eb="2">
      <t>レイワ</t>
    </rPh>
    <rPh sb="3" eb="5">
      <t>ネンド</t>
    </rPh>
    <phoneticPr fontId="1"/>
  </si>
  <si>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</si>
  <si>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</si>
  <si>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</si>
  <si>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</si>
  <si>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</si>
  <si>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</si>
  <si>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</si>
  <si>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</si>
  <si>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</si>
  <si>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</si>
  <si>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</si>
  <si>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</si>
  <si>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　市としては宿泊需要が低下しているものの、当該施設では宿泊需要が高まっていることから、収益や資産状況を踏まえ、民間譲渡の時期についても検討する必要がある。</t>
    <rPh sb="1" eb="2">
      <t>シ</t>
    </rPh>
    <rPh sb="6" eb="8">
      <t>シュクハク</t>
    </rPh>
    <rPh sb="8" eb="10">
      <t>ジュヨウ</t>
    </rPh>
    <rPh sb="11" eb="13">
      <t>テイカ</t>
    </rPh>
    <rPh sb="21" eb="25">
      <t>トウガイシセツ</t>
    </rPh>
    <rPh sb="27" eb="29">
      <t>シュクハク</t>
    </rPh>
    <rPh sb="29" eb="31">
      <t>ジュヨウ</t>
    </rPh>
    <rPh sb="32" eb="33">
      <t>タカ</t>
    </rPh>
    <rPh sb="43" eb="45">
      <t>シュウエキ</t>
    </rPh>
    <rPh sb="46" eb="50">
      <t>シサンジョウキョウ</t>
    </rPh>
    <rPh sb="51" eb="52">
      <t>フ</t>
    </rPh>
    <rPh sb="55" eb="59">
      <t>ミンカンジョウト</t>
    </rPh>
    <rPh sb="60" eb="62">
      <t>ジキ</t>
    </rPh>
    <rPh sb="67" eb="69">
      <t>ケントウ</t>
    </rPh>
    <rPh sb="71" eb="73">
      <t>ヒツヨウ</t>
    </rPh>
    <phoneticPr fontId="1"/>
  </si>
  <si>
    <t>⑦</t>
  </si>
  <si>
    <t>サングリーン菊川</t>
  </si>
  <si>
    <t>全国平均</t>
    <rPh sb="0" eb="2">
      <t>ゼンコク</t>
    </rPh>
    <rPh sb="2" eb="4">
      <t>ヘイキン</t>
    </rPh>
    <phoneticPr fontId="1"/>
  </si>
  <si>
    <t>⑨</t>
  </si>
  <si>
    <t>②</t>
  </si>
  <si>
    <t>③</t>
  </si>
  <si>
    <t>市町村(N-4)</t>
  </si>
  <si>
    <t>⑤</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</si>
  <si>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</si>
  <si>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</si>
  <si>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</si>
  <si>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</si>
  <si>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</si>
  <si>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</si>
  <si>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</si>
  <si>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</si>
  <si>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</si>
  <si>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⑥売上高ＧＯＰ比率(％)</t>
  </si>
  <si>
    <t>③宿泊者一人当たりの他会計補助金額(円)</t>
  </si>
  <si>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</si>
  <si>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</si>
  <si>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</si>
  <si>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</si>
  <si>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</si>
  <si>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</si>
  <si>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</si>
  <si>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</si>
  <si>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</si>
  <si>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</si>
  <si>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</si>
  <si>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</si>
  <si>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</si>
  <si>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</si>
  <si>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</si>
  <si>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</si>
  <si>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</si>
  <si>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</si>
  <si>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</si>
  <si>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</si>
  <si>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</si>
  <si>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</si>
  <si>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</si>
  <si>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</si>
  <si>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</si>
  <si>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</si>
  <si>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</si>
  <si>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</si>
  <si>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</si>
  <si>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</si>
  <si>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</si>
  <si>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</si>
  <si>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</si>
  <si>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</si>
  <si>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</si>
  <si>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</si>
  <si>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</si>
  <si>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</si>
  <si>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</si>
  <si>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山口県　下関市</t>
  </si>
  <si>
    <t>法非適用</t>
  </si>
  <si>
    <t>観光施設事業</t>
  </si>
  <si>
    <t>休養宿泊施設</t>
  </si>
  <si>
    <t>Ａ１Ｂ２</t>
  </si>
  <si>
    <t>該当数値なし</t>
  </si>
  <si>
    <t>利用料金制</t>
  </si>
  <si>
    <t>無</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</si>
  <si>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</si>
  <si>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</si>
  <si>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</si>
  <si>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</si>
  <si>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</si>
  <si>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当該施設は昭和55年に建設し、平成21年に改築を行ったものの、老朽化が進んでおり、修繕や設備の更新が必要である。
　資産価値に比べ、設備投資見込額が多いことから、民間譲渡を検討していく必要がある。</t>
    <rPh sb="1" eb="5">
      <t>トウガイシセツ</t>
    </rPh>
    <rPh sb="6" eb="8">
      <t>ショウワ</t>
    </rPh>
    <rPh sb="10" eb="11">
      <t>ネン</t>
    </rPh>
    <rPh sb="12" eb="14">
      <t>ケンセツ</t>
    </rPh>
    <rPh sb="16" eb="18">
      <t>ヘイセイ</t>
    </rPh>
    <rPh sb="20" eb="21">
      <t>ネン</t>
    </rPh>
    <rPh sb="22" eb="24">
      <t>カイチク</t>
    </rPh>
    <rPh sb="25" eb="26">
      <t>オコナ</t>
    </rPh>
    <rPh sb="32" eb="35">
      <t>ロウキュウカ</t>
    </rPh>
    <rPh sb="36" eb="37">
      <t>スス</t>
    </rPh>
    <rPh sb="42" eb="44">
      <t>シュウゼン</t>
    </rPh>
    <rPh sb="45" eb="47">
      <t>セツビ</t>
    </rPh>
    <rPh sb="48" eb="50">
      <t>コウシン</t>
    </rPh>
    <rPh sb="51" eb="53">
      <t>ヒツヨウ</t>
    </rPh>
    <rPh sb="59" eb="63">
      <t>シサンカチ</t>
    </rPh>
    <rPh sb="64" eb="65">
      <t>クラ</t>
    </rPh>
    <rPh sb="67" eb="69">
      <t>セツビ</t>
    </rPh>
    <rPh sb="69" eb="71">
      <t>トウシ</t>
    </rPh>
    <rPh sb="71" eb="73">
      <t>ミコ</t>
    </rPh>
    <rPh sb="73" eb="74">
      <t>ガク</t>
    </rPh>
    <rPh sb="75" eb="76">
      <t>オオ</t>
    </rPh>
    <rPh sb="82" eb="86">
      <t>ミンカンジョウト</t>
    </rPh>
    <rPh sb="87" eb="89">
      <t>ケントウ</t>
    </rPh>
    <rPh sb="93" eb="95">
      <t>ヒツヨウ</t>
    </rPh>
    <phoneticPr fontId="1"/>
  </si>
  <si>
    <t>　令和４年度は新型コロナウイルス感染症に係る行動制限緩和の影響や旅行支援の実施により宿泊者数は増加したものの、原油価格等の高騰による経費増加など、依然として厳しい状況にある。
　当該施設の老朽化に伴う改修等を実施することで利用者の満足度向上を図り、更なる宿泊需要を高めるために民間譲渡を検討していく。</t>
    <rPh sb="1" eb="3">
      <t>レイワ</t>
    </rPh>
    <rPh sb="4" eb="6">
      <t>ネンド</t>
    </rPh>
    <rPh sb="7" eb="9">
      <t>シンガタ</t>
    </rPh>
    <rPh sb="16" eb="19">
      <t>カンセンショウ</t>
    </rPh>
    <rPh sb="20" eb="21">
      <t>カカ</t>
    </rPh>
    <rPh sb="22" eb="26">
      <t>コウドウセイゲン</t>
    </rPh>
    <rPh sb="26" eb="28">
      <t>カンワ</t>
    </rPh>
    <rPh sb="29" eb="31">
      <t>エイキョウ</t>
    </rPh>
    <rPh sb="32" eb="34">
      <t>リョコウ</t>
    </rPh>
    <rPh sb="34" eb="36">
      <t>シエン</t>
    </rPh>
    <rPh sb="37" eb="39">
      <t>ジッシ</t>
    </rPh>
    <rPh sb="42" eb="46">
      <t>シュクハクシャスウ</t>
    </rPh>
    <rPh sb="47" eb="49">
      <t>ゾウカ</t>
    </rPh>
    <rPh sb="68" eb="70">
      <t>ゾウカ</t>
    </rPh>
    <phoneticPr fontId="1"/>
  </si>
  <si>
    <t>　令和４年度は単年度収支が赤字であるものの、①～⑥については前年度より改善している。
　しかし、⑦については経年比較において減少傾向にあることから経営改善に向けた取組が必要である。</t>
    <rPh sb="1" eb="3">
      <t>レイワ</t>
    </rPh>
    <rPh sb="4" eb="6">
      <t>ネンド</t>
    </rPh>
    <rPh sb="7" eb="10">
      <t>タンネンド</t>
    </rPh>
    <rPh sb="10" eb="12">
      <t>シュウシ</t>
    </rPh>
    <rPh sb="13" eb="15">
      <t>アカジ</t>
    </rPh>
    <rPh sb="30" eb="33">
      <t>ゼンネンド</t>
    </rPh>
    <rPh sb="35" eb="37">
      <t>カイゼン</t>
    </rPh>
    <rPh sb="54" eb="58">
      <t>ケイネンヒカク</t>
    </rPh>
    <rPh sb="62" eb="64">
      <t>ゲンショウ</t>
    </rPh>
    <rPh sb="64" eb="66">
      <t>ケイコウ</t>
    </rPh>
    <rPh sb="73" eb="75">
      <t>ケイエイ</t>
    </rPh>
    <rPh sb="75" eb="77">
      <t>カイゼン</t>
    </rPh>
    <rPh sb="78" eb="79">
      <t>ム</t>
    </rPh>
    <rPh sb="81" eb="83">
      <t>トリクミ</t>
    </rPh>
    <rPh sb="84" eb="86">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</si>
</sst>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7476992591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2171</c:v>
                </c:pt>
                <c:pt idx="1">
                  <c:v>914</c:v>
                </c:pt>
                <c:pt idx="2">
                  <c:v>1829</c:v>
                </c:pt>
                <c:pt idx="3">
                  <c:v>3464</c:v>
                </c:pt>
                <c:pt idx="4">
                  <c:v>1250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3770</c:v>
                </c:pt>
                <c:pt idx="1">
                  <c:v>3122</c:v>
                </c:pt>
                <c:pt idx="2">
                  <c:v>63431</c:v>
                </c:pt>
                <c:pt idx="3">
                  <c:v>541785</c:v>
                </c:pt>
                <c:pt idx="4">
                  <c:v>5910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07075539608"/>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0.21920000000000001</c:v>
                </c:pt>
                <c:pt idx="1">
                  <c:v>0.1966</c:v>
                </c:pt>
                <c:pt idx="2">
                  <c:v>0.20519999999999999</c:v>
                </c:pt>
                <c:pt idx="3">
                  <c:v>0.184</c:v>
                </c:pt>
                <c:pt idx="4">
                  <c:v>0.18240000000000001</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1.4e-003</c:v>
                </c:pt>
                <c:pt idx="1">
                  <c:v>1.4e-003</c:v>
                </c:pt>
                <c:pt idx="2">
                  <c:v>1.4e-003</c:v>
                </c:pt>
                <c:pt idx="3">
                  <c:v>1.2999999999999999e-003</c:v>
                </c:pt>
                <c:pt idx="4">
                  <c:v>1.6999999999999999e-003</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746768995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9.5</c:v>
                </c:pt>
                <c:pt idx="1">
                  <c:v>4.2</c:v>
                </c:pt>
                <c:pt idx="2">
                  <c:v>8.1</c:v>
                </c:pt>
                <c:pt idx="3">
                  <c:v>14.1</c:v>
                </c:pt>
                <c:pt idx="4">
                  <c:v>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26.5</c:v>
                </c:pt>
                <c:pt idx="1">
                  <c:v>19.5</c:v>
                </c:pt>
                <c:pt idx="2">
                  <c:v>47.8</c:v>
                </c:pt>
                <c:pt idx="3">
                  <c:v>27.2</c:v>
                </c:pt>
                <c:pt idx="4">
                  <c:v>23.7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8594637695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88.8</c:v>
                </c:pt>
                <c:pt idx="1">
                  <c:v>85</c:v>
                </c:pt>
                <c:pt idx="2">
                  <c:v>99.5</c:v>
                </c:pt>
                <c:pt idx="3">
                  <c:v>73</c:v>
                </c:pt>
                <c:pt idx="4">
                  <c:v>77.2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96.2</c:v>
                </c:pt>
                <c:pt idx="1">
                  <c:v>92.2</c:v>
                </c:pt>
                <c:pt idx="2">
                  <c:v>96.8</c:v>
                </c:pt>
                <c:pt idx="3">
                  <c:v>94</c:v>
                </c:pt>
                <c:pt idx="4">
                  <c:v>98.4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85946376956"/>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-28174</c:v>
                </c:pt>
                <c:pt idx="1">
                  <c:v>-22683</c:v>
                </c:pt>
                <c:pt idx="2">
                  <c:v>-8349</c:v>
                </c:pt>
                <c:pt idx="3">
                  <c:v>-15420</c:v>
                </c:pt>
                <c:pt idx="4">
                  <c:v>-37888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-10800</c:v>
                </c:pt>
                <c:pt idx="1">
                  <c:v>-18007</c:v>
                </c:pt>
                <c:pt idx="2">
                  <c:v>583147</c:v>
                </c:pt>
                <c:pt idx="3">
                  <c:v>-24727</c:v>
                </c:pt>
                <c:pt idx="4">
                  <c:v>-21071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7467689955"/>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-26.2</c:v>
                </c:pt>
                <c:pt idx="1">
                  <c:v>-24</c:v>
                </c:pt>
                <c:pt idx="2">
                  <c:v>-75.599999999999994</c:v>
                </c:pt>
                <c:pt idx="3">
                  <c:v>-80.5</c:v>
                </c:pt>
                <c:pt idx="4">
                  <c:v>-44.5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-53.9</c:v>
                </c:pt>
                <c:pt idx="1">
                  <c:v>-19.8</c:v>
                </c:pt>
                <c:pt idx="2">
                  <c:v>-152.6</c:v>
                </c:pt>
                <c:pt idx="3">
                  <c:v>-62.5</c:v>
                </c:pt>
                <c:pt idx="4">
                  <c:v>-110.4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7467689955"/>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46.5</c:v>
                </c:pt>
                <c:pt idx="1">
                  <c:v>48.8</c:v>
                </c:pt>
                <c:pt idx="2">
                  <c:v>68.7</c:v>
                </c:pt>
                <c:pt idx="3">
                  <c:v>64.5</c:v>
                </c:pt>
                <c:pt idx="4">
                  <c:v>54.2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37.200000000000003</c:v>
                </c:pt>
                <c:pt idx="1">
                  <c:v>40.299999999999997</c:v>
                </c:pt>
                <c:pt idx="2">
                  <c:v>100.4</c:v>
                </c:pt>
                <c:pt idx="3">
                  <c:v>273.39999999999998</c:v>
                </c:pt>
                <c:pt idx="4">
                  <c:v>255.5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3561580117"/>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28</c:v>
                </c:pt>
                <c:pt idx="1">
                  <c:v>25.5</c:v>
                </c:pt>
                <c:pt idx="2">
                  <c:v>20.399999999999999</c:v>
                </c:pt>
                <c:pt idx="3">
                  <c:v>20.399999999999999</c:v>
                </c:pt>
                <c:pt idx="4">
                  <c:v>31.3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22.7</c:v>
                </c:pt>
                <c:pt idx="1">
                  <c:v>19.100000000000001</c:v>
                </c:pt>
                <c:pt idx="2">
                  <c:v>5.0999999999999996</c:v>
                </c:pt>
                <c:pt idx="3">
                  <c:v>14.6</c:v>
                </c:pt>
                <c:pt idx="4">
                  <c:v>18.600000000000001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87193372979"/>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536.70000000000005</c:v>
                </c:pt>
                <c:pt idx="1">
                  <c:v>43.6</c:v>
                </c:pt>
                <c:pt idx="2">
                  <c:v>330.8</c:v>
                </c:pt>
                <c:pt idx="3">
                  <c:v>11.2</c:v>
                </c:pt>
                <c:pt idx="4">
                  <c:v>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85946376956"/>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【73,677】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【115.2】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【△15,718】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【△42.8】</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【109.1】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【16.8】</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【23.0】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zoomScale="70" zoomScaleNormal="70" zoomScaleSheetLayoutView="70" workbookViewId="0"/>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8</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山口県下関市　サングリーン菊川</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16</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1</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18</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12</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20</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22</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23</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24</v>
      </c>
      <c r="NJ7" s="68"/>
      <c r="NK7" s="68"/>
      <c r="NL7" s="68"/>
      <c r="NM7" s="68"/>
      <c r="NN7" s="68"/>
      <c r="NO7" s="68"/>
      <c r="NP7" s="68"/>
      <c r="NQ7" s="68"/>
      <c r="NR7" s="68"/>
      <c r="NS7" s="68"/>
      <c r="NT7" s="68"/>
      <c r="NU7" s="68"/>
      <c r="NV7" s="78"/>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Ａ１Ｂ２</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8188</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利用料金制</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47.6</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27</v>
      </c>
      <c r="NJ8" s="69"/>
      <c r="NK8" s="75" t="s">
        <v>29</v>
      </c>
      <c r="NL8" s="75"/>
      <c r="NM8" s="75"/>
      <c r="NN8" s="75"/>
      <c r="NO8" s="75"/>
      <c r="NP8" s="75"/>
      <c r="NQ8" s="75"/>
      <c r="NR8" s="75"/>
      <c r="NS8" s="75"/>
      <c r="NT8" s="75"/>
      <c r="NU8" s="75"/>
      <c r="NV8" s="79"/>
    </row>
    <row r="9" spans="1:387" ht="18.75" customHeight="1">
      <c r="A9" s="2"/>
      <c r="B9" s="7" t="s">
        <v>32</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34</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36</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37</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38</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19</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6</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41</v>
      </c>
      <c r="NJ9" s="70"/>
      <c r="NK9" s="76" t="s">
        <v>43</v>
      </c>
      <c r="NL9" s="76"/>
      <c r="NM9" s="76"/>
      <c r="NN9" s="76"/>
      <c r="NO9" s="76"/>
      <c r="NP9" s="76"/>
      <c r="NQ9" s="76"/>
      <c r="NR9" s="76"/>
      <c r="NS9" s="76"/>
      <c r="NT9" s="76"/>
      <c r="NU9" s="76"/>
      <c r="NV9" s="80"/>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2064</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58</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無</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53.8</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有</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44</v>
      </c>
      <c r="NJ10" s="71"/>
      <c r="NK10" s="77" t="s">
        <v>45</v>
      </c>
      <c r="NL10" s="77"/>
      <c r="NM10" s="77"/>
      <c r="NN10" s="77"/>
      <c r="NO10" s="77"/>
      <c r="NP10" s="77"/>
      <c r="NQ10" s="77"/>
      <c r="NR10" s="77"/>
      <c r="NS10" s="77"/>
      <c r="NT10" s="77"/>
      <c r="NU10" s="77"/>
      <c r="NV10" s="81"/>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48</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50</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51</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17</v>
      </c>
      <c r="NJ14" s="72"/>
      <c r="NK14" s="72"/>
      <c r="NL14" s="72"/>
      <c r="NM14" s="72"/>
      <c r="NN14" s="72"/>
      <c r="NO14" s="72"/>
      <c r="NP14" s="72"/>
      <c r="NQ14" s="72"/>
      <c r="NR14" s="72"/>
      <c r="NS14" s="72"/>
      <c r="NT14" s="72"/>
      <c r="NU14" s="72"/>
      <c r="NV14" s="72"/>
      <c r="NW14" s="82"/>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132</v>
      </c>
      <c r="NJ15" s="74"/>
      <c r="NK15" s="74"/>
      <c r="NL15" s="74"/>
      <c r="NM15" s="74"/>
      <c r="NN15" s="74"/>
      <c r="NO15" s="74"/>
      <c r="NP15" s="74"/>
      <c r="NQ15" s="74"/>
      <c r="NR15" s="74"/>
      <c r="NS15" s="74"/>
      <c r="NT15" s="74"/>
      <c r="NU15" s="74"/>
      <c r="NV15" s="74"/>
      <c r="NW15" s="83"/>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4"/>
      <c r="NK16" s="74"/>
      <c r="NL16" s="74"/>
      <c r="NM16" s="74"/>
      <c r="NN16" s="74"/>
      <c r="NO16" s="74"/>
      <c r="NP16" s="74"/>
      <c r="NQ16" s="74"/>
      <c r="NR16" s="74"/>
      <c r="NS16" s="74"/>
      <c r="NT16" s="74"/>
      <c r="NU16" s="74"/>
      <c r="NV16" s="74"/>
      <c r="NW16" s="83"/>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4"/>
      <c r="NK17" s="74"/>
      <c r="NL17" s="74"/>
      <c r="NM17" s="74"/>
      <c r="NN17" s="74"/>
      <c r="NO17" s="74"/>
      <c r="NP17" s="74"/>
      <c r="NQ17" s="74"/>
      <c r="NR17" s="74"/>
      <c r="NS17" s="74"/>
      <c r="NT17" s="74"/>
      <c r="NU17" s="74"/>
      <c r="NV17" s="74"/>
      <c r="NW17" s="83"/>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4"/>
      <c r="NK18" s="74"/>
      <c r="NL18" s="74"/>
      <c r="NM18" s="74"/>
      <c r="NN18" s="74"/>
      <c r="NO18" s="74"/>
      <c r="NP18" s="74"/>
      <c r="NQ18" s="74"/>
      <c r="NR18" s="74"/>
      <c r="NS18" s="74"/>
      <c r="NT18" s="74"/>
      <c r="NU18" s="74"/>
      <c r="NV18" s="74"/>
      <c r="NW18" s="83"/>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4"/>
      <c r="NK19" s="74"/>
      <c r="NL19" s="74"/>
      <c r="NM19" s="74"/>
      <c r="NN19" s="74"/>
      <c r="NO19" s="74"/>
      <c r="NP19" s="74"/>
      <c r="NQ19" s="74"/>
      <c r="NR19" s="74"/>
      <c r="NS19" s="74"/>
      <c r="NT19" s="74"/>
      <c r="NU19" s="74"/>
      <c r="NV19" s="74"/>
      <c r="NW19" s="83"/>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4"/>
      <c r="NK20" s="74"/>
      <c r="NL20" s="74"/>
      <c r="NM20" s="74"/>
      <c r="NN20" s="74"/>
      <c r="NO20" s="74"/>
      <c r="NP20" s="74"/>
      <c r="NQ20" s="74"/>
      <c r="NR20" s="74"/>
      <c r="NS20" s="74"/>
      <c r="NT20" s="74"/>
      <c r="NU20" s="74"/>
      <c r="NV20" s="74"/>
      <c r="NW20" s="83"/>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4"/>
      <c r="NK21" s="74"/>
      <c r="NL21" s="74"/>
      <c r="NM21" s="74"/>
      <c r="NN21" s="74"/>
      <c r="NO21" s="74"/>
      <c r="NP21" s="74"/>
      <c r="NQ21" s="74"/>
      <c r="NR21" s="74"/>
      <c r="NS21" s="74"/>
      <c r="NT21" s="74"/>
      <c r="NU21" s="74"/>
      <c r="NV21" s="74"/>
      <c r="NW21" s="83"/>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4"/>
      <c r="NK22" s="74"/>
      <c r="NL22" s="74"/>
      <c r="NM22" s="74"/>
      <c r="NN22" s="74"/>
      <c r="NO22" s="74"/>
      <c r="NP22" s="74"/>
      <c r="NQ22" s="74"/>
      <c r="NR22" s="74"/>
      <c r="NS22" s="74"/>
      <c r="NT22" s="74"/>
      <c r="NU22" s="74"/>
      <c r="NV22" s="74"/>
      <c r="NW22" s="83"/>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4"/>
      <c r="NK23" s="74"/>
      <c r="NL23" s="74"/>
      <c r="NM23" s="74"/>
      <c r="NN23" s="74"/>
      <c r="NO23" s="74"/>
      <c r="NP23" s="74"/>
      <c r="NQ23" s="74"/>
      <c r="NR23" s="74"/>
      <c r="NS23" s="74"/>
      <c r="NT23" s="74"/>
      <c r="NU23" s="74"/>
      <c r="NV23" s="74"/>
      <c r="NW23" s="83"/>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4"/>
      <c r="NK24" s="74"/>
      <c r="NL24" s="74"/>
      <c r="NM24" s="74"/>
      <c r="NN24" s="74"/>
      <c r="NO24" s="74"/>
      <c r="NP24" s="74"/>
      <c r="NQ24" s="74"/>
      <c r="NR24" s="74"/>
      <c r="NS24" s="74"/>
      <c r="NT24" s="74"/>
      <c r="NU24" s="74"/>
      <c r="NV24" s="74"/>
      <c r="NW24" s="83"/>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4"/>
      <c r="NK25" s="74"/>
      <c r="NL25" s="74"/>
      <c r="NM25" s="74"/>
      <c r="NN25" s="74"/>
      <c r="NO25" s="74"/>
      <c r="NP25" s="74"/>
      <c r="NQ25" s="74"/>
      <c r="NR25" s="74"/>
      <c r="NS25" s="74"/>
      <c r="NT25" s="74"/>
      <c r="NU25" s="74"/>
      <c r="NV25" s="74"/>
      <c r="NW25" s="83"/>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4"/>
      <c r="NK26" s="74"/>
      <c r="NL26" s="74"/>
      <c r="NM26" s="74"/>
      <c r="NN26" s="74"/>
      <c r="NO26" s="74"/>
      <c r="NP26" s="74"/>
      <c r="NQ26" s="74"/>
      <c r="NR26" s="74"/>
      <c r="NS26" s="74"/>
      <c r="NT26" s="74"/>
      <c r="NU26" s="74"/>
      <c r="NV26" s="74"/>
      <c r="NW26" s="83"/>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4"/>
      <c r="NK27" s="74"/>
      <c r="NL27" s="74"/>
      <c r="NM27" s="74"/>
      <c r="NN27" s="74"/>
      <c r="NO27" s="74"/>
      <c r="NP27" s="74"/>
      <c r="NQ27" s="74"/>
      <c r="NR27" s="74"/>
      <c r="NS27" s="74"/>
      <c r="NT27" s="74"/>
      <c r="NU27" s="74"/>
      <c r="NV27" s="74"/>
      <c r="NW27" s="83"/>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4"/>
      <c r="NK28" s="74"/>
      <c r="NL28" s="74"/>
      <c r="NM28" s="74"/>
      <c r="NN28" s="74"/>
      <c r="NO28" s="74"/>
      <c r="NP28" s="74"/>
      <c r="NQ28" s="74"/>
      <c r="NR28" s="74"/>
      <c r="NS28" s="74"/>
      <c r="NT28" s="74"/>
      <c r="NU28" s="74"/>
      <c r="NV28" s="74"/>
      <c r="NW28" s="83"/>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4"/>
      <c r="NK29" s="74"/>
      <c r="NL29" s="74"/>
      <c r="NM29" s="74"/>
      <c r="NN29" s="74"/>
      <c r="NO29" s="74"/>
      <c r="NP29" s="74"/>
      <c r="NQ29" s="74"/>
      <c r="NR29" s="74"/>
      <c r="NS29" s="74"/>
      <c r="NT29" s="74"/>
      <c r="NU29" s="74"/>
      <c r="NV29" s="74"/>
      <c r="NW29" s="83"/>
    </row>
    <row r="30" spans="1:387" ht="13.5" customHeight="1">
      <c r="A30" s="2"/>
      <c r="B30" s="12"/>
      <c r="C30" s="2"/>
      <c r="D30" s="2"/>
      <c r="E30" s="2"/>
      <c r="F30" s="2"/>
      <c r="I30" s="2"/>
      <c r="J30" s="2"/>
      <c r="K30" s="2"/>
      <c r="L30" s="2"/>
      <c r="M30" s="2"/>
      <c r="N30" s="2"/>
      <c r="O30" s="2"/>
      <c r="P30" s="2"/>
      <c r="Q30" s="2"/>
      <c r="R30" s="27" t="str">
        <f>データ!$B$11</f>
        <v>H30</v>
      </c>
      <c r="S30" s="27"/>
      <c r="T30" s="27"/>
      <c r="U30" s="27"/>
      <c r="V30" s="27"/>
      <c r="W30" s="27"/>
      <c r="X30" s="27"/>
      <c r="Y30" s="27"/>
      <c r="Z30" s="27"/>
      <c r="AA30" s="27"/>
      <c r="AB30" s="27"/>
      <c r="AC30" s="27"/>
      <c r="AD30" s="27"/>
      <c r="AE30" s="27"/>
      <c r="AF30" s="27" t="str">
        <f>データ!$C$11</f>
        <v>R01</v>
      </c>
      <c r="AG30" s="27"/>
      <c r="AH30" s="27"/>
      <c r="AI30" s="27"/>
      <c r="AJ30" s="27"/>
      <c r="AK30" s="27"/>
      <c r="AL30" s="27"/>
      <c r="AM30" s="27"/>
      <c r="AN30" s="27"/>
      <c r="AO30" s="27"/>
      <c r="AP30" s="27"/>
      <c r="AQ30" s="27"/>
      <c r="AR30" s="27"/>
      <c r="AS30" s="27"/>
      <c r="AT30" s="27" t="str">
        <f>データ!$D$11</f>
        <v>R02</v>
      </c>
      <c r="AU30" s="27"/>
      <c r="AV30" s="27"/>
      <c r="AW30" s="27"/>
      <c r="AX30" s="27"/>
      <c r="AY30" s="27"/>
      <c r="AZ30" s="27"/>
      <c r="BA30" s="27"/>
      <c r="BB30" s="27"/>
      <c r="BC30" s="27"/>
      <c r="BD30" s="27"/>
      <c r="BE30" s="27"/>
      <c r="BF30" s="27"/>
      <c r="BG30" s="27"/>
      <c r="BH30" s="27" t="str">
        <f>データ!$E$11</f>
        <v>R03</v>
      </c>
      <c r="BI30" s="27"/>
      <c r="BJ30" s="27"/>
      <c r="BK30" s="27"/>
      <c r="BL30" s="27"/>
      <c r="BM30" s="27"/>
      <c r="BN30" s="27"/>
      <c r="BO30" s="27"/>
      <c r="BP30" s="27"/>
      <c r="BQ30" s="27"/>
      <c r="BR30" s="27"/>
      <c r="BS30" s="27"/>
      <c r="BT30" s="27"/>
      <c r="BU30" s="27"/>
      <c r="BV30" s="27" t="str">
        <f>データ!$F$11</f>
        <v>R04</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H30</v>
      </c>
      <c r="DG30" s="27"/>
      <c r="DH30" s="27"/>
      <c r="DI30" s="27"/>
      <c r="DJ30" s="27"/>
      <c r="DK30" s="27"/>
      <c r="DL30" s="27"/>
      <c r="DM30" s="27"/>
      <c r="DN30" s="27"/>
      <c r="DO30" s="27"/>
      <c r="DP30" s="27"/>
      <c r="DQ30" s="27"/>
      <c r="DR30" s="27"/>
      <c r="DS30" s="27"/>
      <c r="DT30" s="27" t="str">
        <f>データ!$C$11</f>
        <v>R01</v>
      </c>
      <c r="DU30" s="27"/>
      <c r="DV30" s="27"/>
      <c r="DW30" s="27"/>
      <c r="DX30" s="27"/>
      <c r="DY30" s="27"/>
      <c r="DZ30" s="27"/>
      <c r="EA30" s="27"/>
      <c r="EB30" s="27"/>
      <c r="EC30" s="27"/>
      <c r="ED30" s="27"/>
      <c r="EE30" s="27"/>
      <c r="EF30" s="27"/>
      <c r="EG30" s="27"/>
      <c r="EH30" s="27" t="str">
        <f>データ!$D$11</f>
        <v>R02</v>
      </c>
      <c r="EI30" s="27"/>
      <c r="EJ30" s="27"/>
      <c r="EK30" s="27"/>
      <c r="EL30" s="27"/>
      <c r="EM30" s="27"/>
      <c r="EN30" s="27"/>
      <c r="EO30" s="27"/>
      <c r="EP30" s="27"/>
      <c r="EQ30" s="27"/>
      <c r="ER30" s="27"/>
      <c r="ES30" s="27"/>
      <c r="ET30" s="27"/>
      <c r="EU30" s="27"/>
      <c r="EV30" s="27" t="str">
        <f>データ!$E$11</f>
        <v>R03</v>
      </c>
      <c r="EW30" s="27"/>
      <c r="EX30" s="27"/>
      <c r="EY30" s="27"/>
      <c r="EZ30" s="27"/>
      <c r="FA30" s="27"/>
      <c r="FB30" s="27"/>
      <c r="FC30" s="27"/>
      <c r="FD30" s="27"/>
      <c r="FE30" s="27"/>
      <c r="FF30" s="27"/>
      <c r="FG30" s="27"/>
      <c r="FH30" s="27"/>
      <c r="FI30" s="27"/>
      <c r="FJ30" s="27" t="str">
        <f>データ!$F$11</f>
        <v>R04</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H30</v>
      </c>
      <c r="GU30" s="27"/>
      <c r="GV30" s="27"/>
      <c r="GW30" s="27"/>
      <c r="GX30" s="27"/>
      <c r="GY30" s="27"/>
      <c r="GZ30" s="27"/>
      <c r="HA30" s="27"/>
      <c r="HB30" s="27"/>
      <c r="HC30" s="27"/>
      <c r="HD30" s="27"/>
      <c r="HE30" s="27"/>
      <c r="HF30" s="27"/>
      <c r="HG30" s="27"/>
      <c r="HH30" s="27" t="str">
        <f>データ!$C$11</f>
        <v>R01</v>
      </c>
      <c r="HI30" s="27"/>
      <c r="HJ30" s="27"/>
      <c r="HK30" s="27"/>
      <c r="HL30" s="27"/>
      <c r="HM30" s="27"/>
      <c r="HN30" s="27"/>
      <c r="HO30" s="27"/>
      <c r="HP30" s="27"/>
      <c r="HQ30" s="27"/>
      <c r="HR30" s="27"/>
      <c r="HS30" s="27"/>
      <c r="HT30" s="27"/>
      <c r="HU30" s="27"/>
      <c r="HV30" s="27" t="str">
        <f>データ!$D$11</f>
        <v>R02</v>
      </c>
      <c r="HW30" s="27"/>
      <c r="HX30" s="27"/>
      <c r="HY30" s="27"/>
      <c r="HZ30" s="27"/>
      <c r="IA30" s="27"/>
      <c r="IB30" s="27"/>
      <c r="IC30" s="27"/>
      <c r="ID30" s="27"/>
      <c r="IE30" s="27"/>
      <c r="IF30" s="27"/>
      <c r="IG30" s="27"/>
      <c r="IH30" s="27"/>
      <c r="II30" s="27"/>
      <c r="IJ30" s="27" t="str">
        <f>データ!$E$11</f>
        <v>R03</v>
      </c>
      <c r="IK30" s="27"/>
      <c r="IL30" s="27"/>
      <c r="IM30" s="27"/>
      <c r="IN30" s="27"/>
      <c r="IO30" s="27"/>
      <c r="IP30" s="27"/>
      <c r="IQ30" s="27"/>
      <c r="IR30" s="27"/>
      <c r="IS30" s="27"/>
      <c r="IT30" s="27"/>
      <c r="IU30" s="27"/>
      <c r="IV30" s="27"/>
      <c r="IW30" s="27"/>
      <c r="IX30" s="27" t="str">
        <f>データ!$F$11</f>
        <v>R04</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3"/>
      <c r="NK30" s="73"/>
      <c r="NL30" s="73"/>
      <c r="NM30" s="73"/>
      <c r="NN30" s="73"/>
      <c r="NO30" s="73"/>
      <c r="NP30" s="73"/>
      <c r="NQ30" s="73"/>
      <c r="NR30" s="73"/>
      <c r="NS30" s="73"/>
      <c r="NT30" s="73"/>
      <c r="NU30" s="73"/>
      <c r="NV30" s="73"/>
      <c r="NW30" s="84"/>
    </row>
    <row r="31" spans="1:387" ht="13.5" customHeight="1">
      <c r="A31" s="2"/>
      <c r="B31" s="12"/>
      <c r="C31" s="2"/>
      <c r="D31" s="2"/>
      <c r="E31" s="2"/>
      <c r="F31" s="2"/>
      <c r="I31" s="24" t="s">
        <v>15</v>
      </c>
      <c r="J31" s="24"/>
      <c r="K31" s="24"/>
      <c r="L31" s="24"/>
      <c r="M31" s="24"/>
      <c r="N31" s="24"/>
      <c r="O31" s="24"/>
      <c r="P31" s="24"/>
      <c r="Q31" s="24"/>
      <c r="R31" s="28">
        <f>データ!Y7</f>
        <v>88.8</v>
      </c>
      <c r="S31" s="28"/>
      <c r="T31" s="28"/>
      <c r="U31" s="28"/>
      <c r="V31" s="28"/>
      <c r="W31" s="28"/>
      <c r="X31" s="28"/>
      <c r="Y31" s="28"/>
      <c r="Z31" s="28"/>
      <c r="AA31" s="28"/>
      <c r="AB31" s="28"/>
      <c r="AC31" s="28"/>
      <c r="AD31" s="28"/>
      <c r="AE31" s="28"/>
      <c r="AF31" s="28">
        <f>データ!Z7</f>
        <v>85</v>
      </c>
      <c r="AG31" s="28"/>
      <c r="AH31" s="28"/>
      <c r="AI31" s="28"/>
      <c r="AJ31" s="28"/>
      <c r="AK31" s="28"/>
      <c r="AL31" s="28"/>
      <c r="AM31" s="28"/>
      <c r="AN31" s="28"/>
      <c r="AO31" s="28"/>
      <c r="AP31" s="28"/>
      <c r="AQ31" s="28"/>
      <c r="AR31" s="28"/>
      <c r="AS31" s="28"/>
      <c r="AT31" s="28">
        <f>データ!AA7</f>
        <v>99.5</v>
      </c>
      <c r="AU31" s="28"/>
      <c r="AV31" s="28"/>
      <c r="AW31" s="28"/>
      <c r="AX31" s="28"/>
      <c r="AY31" s="28"/>
      <c r="AZ31" s="28"/>
      <c r="BA31" s="28"/>
      <c r="BB31" s="28"/>
      <c r="BC31" s="28"/>
      <c r="BD31" s="28"/>
      <c r="BE31" s="28"/>
      <c r="BF31" s="28"/>
      <c r="BG31" s="28"/>
      <c r="BH31" s="28">
        <f>データ!AB7</f>
        <v>73</v>
      </c>
      <c r="BI31" s="28"/>
      <c r="BJ31" s="28"/>
      <c r="BK31" s="28"/>
      <c r="BL31" s="28"/>
      <c r="BM31" s="28"/>
      <c r="BN31" s="28"/>
      <c r="BO31" s="28"/>
      <c r="BP31" s="28"/>
      <c r="BQ31" s="28"/>
      <c r="BR31" s="28"/>
      <c r="BS31" s="28"/>
      <c r="BT31" s="28"/>
      <c r="BU31" s="28"/>
      <c r="BV31" s="28">
        <f>データ!AC7</f>
        <v>77.2</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15</v>
      </c>
      <c r="CX31" s="24"/>
      <c r="CY31" s="24"/>
      <c r="CZ31" s="24"/>
      <c r="DA31" s="24"/>
      <c r="DB31" s="24"/>
      <c r="DC31" s="24"/>
      <c r="DD31" s="24"/>
      <c r="DE31" s="24"/>
      <c r="DF31" s="28">
        <f>データ!AJ7</f>
        <v>9.5</v>
      </c>
      <c r="DG31" s="28"/>
      <c r="DH31" s="28"/>
      <c r="DI31" s="28"/>
      <c r="DJ31" s="28"/>
      <c r="DK31" s="28"/>
      <c r="DL31" s="28"/>
      <c r="DM31" s="28"/>
      <c r="DN31" s="28"/>
      <c r="DO31" s="28"/>
      <c r="DP31" s="28"/>
      <c r="DQ31" s="28"/>
      <c r="DR31" s="28"/>
      <c r="DS31" s="28"/>
      <c r="DT31" s="28">
        <f>データ!AK7</f>
        <v>4.2</v>
      </c>
      <c r="DU31" s="28"/>
      <c r="DV31" s="28"/>
      <c r="DW31" s="28"/>
      <c r="DX31" s="28"/>
      <c r="DY31" s="28"/>
      <c r="DZ31" s="28"/>
      <c r="EA31" s="28"/>
      <c r="EB31" s="28"/>
      <c r="EC31" s="28"/>
      <c r="ED31" s="28"/>
      <c r="EE31" s="28"/>
      <c r="EF31" s="28"/>
      <c r="EG31" s="28"/>
      <c r="EH31" s="28">
        <f>データ!AL7</f>
        <v>8.1</v>
      </c>
      <c r="EI31" s="28"/>
      <c r="EJ31" s="28"/>
      <c r="EK31" s="28"/>
      <c r="EL31" s="28"/>
      <c r="EM31" s="28"/>
      <c r="EN31" s="28"/>
      <c r="EO31" s="28"/>
      <c r="EP31" s="28"/>
      <c r="EQ31" s="28"/>
      <c r="ER31" s="28"/>
      <c r="ES31" s="28"/>
      <c r="ET31" s="28"/>
      <c r="EU31" s="28"/>
      <c r="EV31" s="28">
        <f>データ!AM7</f>
        <v>14.1</v>
      </c>
      <c r="EW31" s="28"/>
      <c r="EX31" s="28"/>
      <c r="EY31" s="28"/>
      <c r="EZ31" s="28"/>
      <c r="FA31" s="28"/>
      <c r="FB31" s="28"/>
      <c r="FC31" s="28"/>
      <c r="FD31" s="28"/>
      <c r="FE31" s="28"/>
      <c r="FF31" s="28"/>
      <c r="FG31" s="28"/>
      <c r="FH31" s="28"/>
      <c r="FI31" s="28"/>
      <c r="FJ31" s="28">
        <f>データ!AN7</f>
        <v>6.2</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15</v>
      </c>
      <c r="GL31" s="24"/>
      <c r="GM31" s="24"/>
      <c r="GN31" s="24"/>
      <c r="GO31" s="24"/>
      <c r="GP31" s="24"/>
      <c r="GQ31" s="24"/>
      <c r="GR31" s="24"/>
      <c r="GS31" s="24"/>
      <c r="GT31" s="42">
        <f>データ!AU7</f>
        <v>2171</v>
      </c>
      <c r="GU31" s="42"/>
      <c r="GV31" s="42"/>
      <c r="GW31" s="42"/>
      <c r="GX31" s="42"/>
      <c r="GY31" s="42"/>
      <c r="GZ31" s="42"/>
      <c r="HA31" s="42"/>
      <c r="HB31" s="42"/>
      <c r="HC31" s="42"/>
      <c r="HD31" s="42"/>
      <c r="HE31" s="42"/>
      <c r="HF31" s="42"/>
      <c r="HG31" s="42"/>
      <c r="HH31" s="42">
        <f>データ!AV7</f>
        <v>914</v>
      </c>
      <c r="HI31" s="42"/>
      <c r="HJ31" s="42"/>
      <c r="HK31" s="42"/>
      <c r="HL31" s="42"/>
      <c r="HM31" s="42"/>
      <c r="HN31" s="42"/>
      <c r="HO31" s="42"/>
      <c r="HP31" s="42"/>
      <c r="HQ31" s="42"/>
      <c r="HR31" s="42"/>
      <c r="HS31" s="42"/>
      <c r="HT31" s="42"/>
      <c r="HU31" s="42"/>
      <c r="HV31" s="42">
        <f>データ!AW7</f>
        <v>1829</v>
      </c>
      <c r="HW31" s="42"/>
      <c r="HX31" s="42"/>
      <c r="HY31" s="42"/>
      <c r="HZ31" s="42"/>
      <c r="IA31" s="42"/>
      <c r="IB31" s="42"/>
      <c r="IC31" s="42"/>
      <c r="ID31" s="42"/>
      <c r="IE31" s="42"/>
      <c r="IF31" s="42"/>
      <c r="IG31" s="42"/>
      <c r="IH31" s="42"/>
      <c r="II31" s="42"/>
      <c r="IJ31" s="42">
        <f>データ!AX7</f>
        <v>3464</v>
      </c>
      <c r="IK31" s="42"/>
      <c r="IL31" s="42"/>
      <c r="IM31" s="42"/>
      <c r="IN31" s="42"/>
      <c r="IO31" s="42"/>
      <c r="IP31" s="42"/>
      <c r="IQ31" s="42"/>
      <c r="IR31" s="42"/>
      <c r="IS31" s="42"/>
      <c r="IT31" s="42"/>
      <c r="IU31" s="42"/>
      <c r="IV31" s="42"/>
      <c r="IW31" s="42"/>
      <c r="IX31" s="42">
        <f>データ!AY7</f>
        <v>1250</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35</v>
      </c>
      <c r="NJ31" s="72"/>
      <c r="NK31" s="72"/>
      <c r="NL31" s="72"/>
      <c r="NM31" s="72"/>
      <c r="NN31" s="72"/>
      <c r="NO31" s="72"/>
      <c r="NP31" s="72"/>
      <c r="NQ31" s="72"/>
      <c r="NR31" s="72"/>
      <c r="NS31" s="72"/>
      <c r="NT31" s="72"/>
      <c r="NU31" s="72"/>
      <c r="NV31" s="72"/>
      <c r="NW31" s="82"/>
    </row>
    <row r="32" spans="1:387" ht="13.5" customHeight="1">
      <c r="A32" s="2"/>
      <c r="B32" s="12"/>
      <c r="C32" s="2"/>
      <c r="D32" s="2"/>
      <c r="E32" s="2"/>
      <c r="F32" s="2"/>
      <c r="G32" s="2"/>
      <c r="H32" s="2"/>
      <c r="I32" s="24" t="s">
        <v>52</v>
      </c>
      <c r="J32" s="24"/>
      <c r="K32" s="24"/>
      <c r="L32" s="24"/>
      <c r="M32" s="24"/>
      <c r="N32" s="24"/>
      <c r="O32" s="24"/>
      <c r="P32" s="24"/>
      <c r="Q32" s="24"/>
      <c r="R32" s="28">
        <f>データ!AD7</f>
        <v>96.2</v>
      </c>
      <c r="S32" s="28"/>
      <c r="T32" s="28"/>
      <c r="U32" s="28"/>
      <c r="V32" s="28"/>
      <c r="W32" s="28"/>
      <c r="X32" s="28"/>
      <c r="Y32" s="28"/>
      <c r="Z32" s="28"/>
      <c r="AA32" s="28"/>
      <c r="AB32" s="28"/>
      <c r="AC32" s="28"/>
      <c r="AD32" s="28"/>
      <c r="AE32" s="28"/>
      <c r="AF32" s="28">
        <f>データ!AE7</f>
        <v>92.2</v>
      </c>
      <c r="AG32" s="28"/>
      <c r="AH32" s="28"/>
      <c r="AI32" s="28"/>
      <c r="AJ32" s="28"/>
      <c r="AK32" s="28"/>
      <c r="AL32" s="28"/>
      <c r="AM32" s="28"/>
      <c r="AN32" s="28"/>
      <c r="AO32" s="28"/>
      <c r="AP32" s="28"/>
      <c r="AQ32" s="28"/>
      <c r="AR32" s="28"/>
      <c r="AS32" s="28"/>
      <c r="AT32" s="28">
        <f>データ!AF7</f>
        <v>96.8</v>
      </c>
      <c r="AU32" s="28"/>
      <c r="AV32" s="28"/>
      <c r="AW32" s="28"/>
      <c r="AX32" s="28"/>
      <c r="AY32" s="28"/>
      <c r="AZ32" s="28"/>
      <c r="BA32" s="28"/>
      <c r="BB32" s="28"/>
      <c r="BC32" s="28"/>
      <c r="BD32" s="28"/>
      <c r="BE32" s="28"/>
      <c r="BF32" s="28"/>
      <c r="BG32" s="28"/>
      <c r="BH32" s="28">
        <f>データ!AG7</f>
        <v>94</v>
      </c>
      <c r="BI32" s="28"/>
      <c r="BJ32" s="28"/>
      <c r="BK32" s="28"/>
      <c r="BL32" s="28"/>
      <c r="BM32" s="28"/>
      <c r="BN32" s="28"/>
      <c r="BO32" s="28"/>
      <c r="BP32" s="28"/>
      <c r="BQ32" s="28"/>
      <c r="BR32" s="28"/>
      <c r="BS32" s="28"/>
      <c r="BT32" s="28"/>
      <c r="BU32" s="28"/>
      <c r="BV32" s="28">
        <f>データ!AH7</f>
        <v>98.4</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52</v>
      </c>
      <c r="CX32" s="24"/>
      <c r="CY32" s="24"/>
      <c r="CZ32" s="24"/>
      <c r="DA32" s="24"/>
      <c r="DB32" s="24"/>
      <c r="DC32" s="24"/>
      <c r="DD32" s="24"/>
      <c r="DE32" s="24"/>
      <c r="DF32" s="28">
        <f>データ!AO7</f>
        <v>26.5</v>
      </c>
      <c r="DG32" s="28"/>
      <c r="DH32" s="28"/>
      <c r="DI32" s="28"/>
      <c r="DJ32" s="28"/>
      <c r="DK32" s="28"/>
      <c r="DL32" s="28"/>
      <c r="DM32" s="28"/>
      <c r="DN32" s="28"/>
      <c r="DO32" s="28"/>
      <c r="DP32" s="28"/>
      <c r="DQ32" s="28"/>
      <c r="DR32" s="28"/>
      <c r="DS32" s="28"/>
      <c r="DT32" s="28">
        <f>データ!AP7</f>
        <v>19.5</v>
      </c>
      <c r="DU32" s="28"/>
      <c r="DV32" s="28"/>
      <c r="DW32" s="28"/>
      <c r="DX32" s="28"/>
      <c r="DY32" s="28"/>
      <c r="DZ32" s="28"/>
      <c r="EA32" s="28"/>
      <c r="EB32" s="28"/>
      <c r="EC32" s="28"/>
      <c r="ED32" s="28"/>
      <c r="EE32" s="28"/>
      <c r="EF32" s="28"/>
      <c r="EG32" s="28"/>
      <c r="EH32" s="28">
        <f>データ!AQ7</f>
        <v>47.8</v>
      </c>
      <c r="EI32" s="28"/>
      <c r="EJ32" s="28"/>
      <c r="EK32" s="28"/>
      <c r="EL32" s="28"/>
      <c r="EM32" s="28"/>
      <c r="EN32" s="28"/>
      <c r="EO32" s="28"/>
      <c r="EP32" s="28"/>
      <c r="EQ32" s="28"/>
      <c r="ER32" s="28"/>
      <c r="ES32" s="28"/>
      <c r="ET32" s="28"/>
      <c r="EU32" s="28"/>
      <c r="EV32" s="28">
        <f>データ!AR7</f>
        <v>27.2</v>
      </c>
      <c r="EW32" s="28"/>
      <c r="EX32" s="28"/>
      <c r="EY32" s="28"/>
      <c r="EZ32" s="28"/>
      <c r="FA32" s="28"/>
      <c r="FB32" s="28"/>
      <c r="FC32" s="28"/>
      <c r="FD32" s="28"/>
      <c r="FE32" s="28"/>
      <c r="FF32" s="28"/>
      <c r="FG32" s="28"/>
      <c r="FH32" s="28"/>
      <c r="FI32" s="28"/>
      <c r="FJ32" s="28">
        <f>データ!AS7</f>
        <v>23.7</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52</v>
      </c>
      <c r="GL32" s="24"/>
      <c r="GM32" s="24"/>
      <c r="GN32" s="24"/>
      <c r="GO32" s="24"/>
      <c r="GP32" s="24"/>
      <c r="GQ32" s="24"/>
      <c r="GR32" s="24"/>
      <c r="GS32" s="24"/>
      <c r="GT32" s="42">
        <f>データ!AZ7</f>
        <v>3770</v>
      </c>
      <c r="GU32" s="42"/>
      <c r="GV32" s="42"/>
      <c r="GW32" s="42"/>
      <c r="GX32" s="42"/>
      <c r="GY32" s="42"/>
      <c r="GZ32" s="42"/>
      <c r="HA32" s="42"/>
      <c r="HB32" s="42"/>
      <c r="HC32" s="42"/>
      <c r="HD32" s="42"/>
      <c r="HE32" s="42"/>
      <c r="HF32" s="42"/>
      <c r="HG32" s="42"/>
      <c r="HH32" s="42">
        <f>データ!BA7</f>
        <v>3122</v>
      </c>
      <c r="HI32" s="42"/>
      <c r="HJ32" s="42"/>
      <c r="HK32" s="42"/>
      <c r="HL32" s="42"/>
      <c r="HM32" s="42"/>
      <c r="HN32" s="42"/>
      <c r="HO32" s="42"/>
      <c r="HP32" s="42"/>
      <c r="HQ32" s="42"/>
      <c r="HR32" s="42"/>
      <c r="HS32" s="42"/>
      <c r="HT32" s="42"/>
      <c r="HU32" s="42"/>
      <c r="HV32" s="42">
        <f>データ!BB7</f>
        <v>63431</v>
      </c>
      <c r="HW32" s="42"/>
      <c r="HX32" s="42"/>
      <c r="HY32" s="42"/>
      <c r="HZ32" s="42"/>
      <c r="IA32" s="42"/>
      <c r="IB32" s="42"/>
      <c r="IC32" s="42"/>
      <c r="ID32" s="42"/>
      <c r="IE32" s="42"/>
      <c r="IF32" s="42"/>
      <c r="IG32" s="42"/>
      <c r="IH32" s="42"/>
      <c r="II32" s="42"/>
      <c r="IJ32" s="42">
        <f>データ!BC7</f>
        <v>541785</v>
      </c>
      <c r="IK32" s="42"/>
      <c r="IL32" s="42"/>
      <c r="IM32" s="42"/>
      <c r="IN32" s="42"/>
      <c r="IO32" s="42"/>
      <c r="IP32" s="42"/>
      <c r="IQ32" s="42"/>
      <c r="IR32" s="42"/>
      <c r="IS32" s="42"/>
      <c r="IT32" s="42"/>
      <c r="IU32" s="42"/>
      <c r="IV32" s="42"/>
      <c r="IW32" s="42"/>
      <c r="IX32" s="42">
        <f>データ!BD7</f>
        <v>5910</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130</v>
      </c>
      <c r="NJ32" s="74"/>
      <c r="NK32" s="74"/>
      <c r="NL32" s="74"/>
      <c r="NM32" s="74"/>
      <c r="NN32" s="74"/>
      <c r="NO32" s="74"/>
      <c r="NP32" s="74"/>
      <c r="NQ32" s="74"/>
      <c r="NR32" s="74"/>
      <c r="NS32" s="74"/>
      <c r="NT32" s="74"/>
      <c r="NU32" s="74"/>
      <c r="NV32" s="74"/>
      <c r="NW32" s="83"/>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4"/>
      <c r="NK33" s="74"/>
      <c r="NL33" s="74"/>
      <c r="NM33" s="74"/>
      <c r="NN33" s="74"/>
      <c r="NO33" s="74"/>
      <c r="NP33" s="74"/>
      <c r="NQ33" s="74"/>
      <c r="NR33" s="74"/>
      <c r="NS33" s="74"/>
      <c r="NT33" s="74"/>
      <c r="NU33" s="74"/>
      <c r="NV33" s="74"/>
      <c r="NW33" s="83"/>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4"/>
      <c r="NK34" s="74"/>
      <c r="NL34" s="74"/>
      <c r="NM34" s="74"/>
      <c r="NN34" s="74"/>
      <c r="NO34" s="74"/>
      <c r="NP34" s="74"/>
      <c r="NQ34" s="74"/>
      <c r="NR34" s="74"/>
      <c r="NS34" s="74"/>
      <c r="NT34" s="74"/>
      <c r="NU34" s="74"/>
      <c r="NV34" s="74"/>
      <c r="NW34" s="83"/>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4"/>
      <c r="NK35" s="74"/>
      <c r="NL35" s="74"/>
      <c r="NM35" s="74"/>
      <c r="NN35" s="74"/>
      <c r="NO35" s="74"/>
      <c r="NP35" s="74"/>
      <c r="NQ35" s="74"/>
      <c r="NR35" s="74"/>
      <c r="NS35" s="74"/>
      <c r="NT35" s="74"/>
      <c r="NU35" s="74"/>
      <c r="NV35" s="74"/>
      <c r="NW35" s="83"/>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4"/>
      <c r="NK36" s="74"/>
      <c r="NL36" s="74"/>
      <c r="NM36" s="74"/>
      <c r="NN36" s="74"/>
      <c r="NO36" s="74"/>
      <c r="NP36" s="74"/>
      <c r="NQ36" s="74"/>
      <c r="NR36" s="74"/>
      <c r="NS36" s="74"/>
      <c r="NT36" s="74"/>
      <c r="NU36" s="74"/>
      <c r="NV36" s="74"/>
      <c r="NW36" s="83"/>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4"/>
      <c r="NK37" s="74"/>
      <c r="NL37" s="74"/>
      <c r="NM37" s="74"/>
      <c r="NN37" s="74"/>
      <c r="NO37" s="74"/>
      <c r="NP37" s="74"/>
      <c r="NQ37" s="74"/>
      <c r="NR37" s="74"/>
      <c r="NS37" s="74"/>
      <c r="NT37" s="74"/>
      <c r="NU37" s="74"/>
      <c r="NV37" s="74"/>
      <c r="NW37" s="83"/>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4"/>
      <c r="NK38" s="74"/>
      <c r="NL38" s="74"/>
      <c r="NM38" s="74"/>
      <c r="NN38" s="74"/>
      <c r="NO38" s="74"/>
      <c r="NP38" s="74"/>
      <c r="NQ38" s="74"/>
      <c r="NR38" s="74"/>
      <c r="NS38" s="74"/>
      <c r="NT38" s="74"/>
      <c r="NU38" s="74"/>
      <c r="NV38" s="74"/>
      <c r="NW38" s="83"/>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4"/>
      <c r="NK39" s="74"/>
      <c r="NL39" s="74"/>
      <c r="NM39" s="74"/>
      <c r="NN39" s="74"/>
      <c r="NO39" s="74"/>
      <c r="NP39" s="74"/>
      <c r="NQ39" s="74"/>
      <c r="NR39" s="74"/>
      <c r="NS39" s="74"/>
      <c r="NT39" s="74"/>
      <c r="NU39" s="74"/>
      <c r="NV39" s="74"/>
      <c r="NW39" s="83"/>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4"/>
      <c r="NK40" s="74"/>
      <c r="NL40" s="74"/>
      <c r="NM40" s="74"/>
      <c r="NN40" s="74"/>
      <c r="NO40" s="74"/>
      <c r="NP40" s="74"/>
      <c r="NQ40" s="74"/>
      <c r="NR40" s="74"/>
      <c r="NS40" s="74"/>
      <c r="NT40" s="74"/>
      <c r="NU40" s="74"/>
      <c r="NV40" s="74"/>
      <c r="NW40" s="83"/>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4"/>
      <c r="NK41" s="74"/>
      <c r="NL41" s="74"/>
      <c r="NM41" s="74"/>
      <c r="NN41" s="74"/>
      <c r="NO41" s="74"/>
      <c r="NP41" s="74"/>
      <c r="NQ41" s="74"/>
      <c r="NR41" s="74"/>
      <c r="NS41" s="74"/>
      <c r="NT41" s="74"/>
      <c r="NU41" s="74"/>
      <c r="NV41" s="74"/>
      <c r="NW41" s="83"/>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4"/>
      <c r="NK42" s="74"/>
      <c r="NL42" s="74"/>
      <c r="NM42" s="74"/>
      <c r="NN42" s="74"/>
      <c r="NO42" s="74"/>
      <c r="NP42" s="74"/>
      <c r="NQ42" s="74"/>
      <c r="NR42" s="74"/>
      <c r="NS42" s="74"/>
      <c r="NT42" s="74"/>
      <c r="NU42" s="74"/>
      <c r="NV42" s="74"/>
      <c r="NW42" s="83"/>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4"/>
      <c r="NK43" s="74"/>
      <c r="NL43" s="74"/>
      <c r="NM43" s="74"/>
      <c r="NN43" s="74"/>
      <c r="NO43" s="74"/>
      <c r="NP43" s="74"/>
      <c r="NQ43" s="74"/>
      <c r="NR43" s="74"/>
      <c r="NS43" s="74"/>
      <c r="NT43" s="74"/>
      <c r="NU43" s="74"/>
      <c r="NV43" s="74"/>
      <c r="NW43" s="83"/>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4"/>
      <c r="NK44" s="74"/>
      <c r="NL44" s="74"/>
      <c r="NM44" s="74"/>
      <c r="NN44" s="74"/>
      <c r="NO44" s="74"/>
      <c r="NP44" s="74"/>
      <c r="NQ44" s="74"/>
      <c r="NR44" s="74"/>
      <c r="NS44" s="74"/>
      <c r="NT44" s="74"/>
      <c r="NU44" s="74"/>
      <c r="NV44" s="74"/>
      <c r="NW44" s="83"/>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4"/>
      <c r="NK45" s="74"/>
      <c r="NL45" s="74"/>
      <c r="NM45" s="74"/>
      <c r="NN45" s="74"/>
      <c r="NO45" s="74"/>
      <c r="NP45" s="74"/>
      <c r="NQ45" s="74"/>
      <c r="NR45" s="74"/>
      <c r="NS45" s="74"/>
      <c r="NT45" s="74"/>
      <c r="NU45" s="74"/>
      <c r="NV45" s="74"/>
      <c r="NW45" s="83"/>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4"/>
      <c r="NK46" s="74"/>
      <c r="NL46" s="74"/>
      <c r="NM46" s="74"/>
      <c r="NN46" s="74"/>
      <c r="NO46" s="74"/>
      <c r="NP46" s="74"/>
      <c r="NQ46" s="74"/>
      <c r="NR46" s="74"/>
      <c r="NS46" s="74"/>
      <c r="NT46" s="74"/>
      <c r="NU46" s="74"/>
      <c r="NV46" s="74"/>
      <c r="NW46" s="83"/>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3"/>
      <c r="NK47" s="73"/>
      <c r="NL47" s="73"/>
      <c r="NM47" s="73"/>
      <c r="NN47" s="73"/>
      <c r="NO47" s="73"/>
      <c r="NP47" s="73"/>
      <c r="NQ47" s="73"/>
      <c r="NR47" s="73"/>
      <c r="NS47" s="73"/>
      <c r="NT47" s="73"/>
      <c r="NU47" s="73"/>
      <c r="NV47" s="73"/>
      <c r="NW47" s="84"/>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53</v>
      </c>
      <c r="NJ48" s="72"/>
      <c r="NK48" s="72"/>
      <c r="NL48" s="72"/>
      <c r="NM48" s="72"/>
      <c r="NN48" s="72"/>
      <c r="NO48" s="72"/>
      <c r="NP48" s="72"/>
      <c r="NQ48" s="72"/>
      <c r="NR48" s="72"/>
      <c r="NS48" s="72"/>
      <c r="NT48" s="72"/>
      <c r="NU48" s="72"/>
      <c r="NV48" s="72"/>
      <c r="NW48" s="82"/>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58</v>
      </c>
      <c r="NJ49" s="74"/>
      <c r="NK49" s="74"/>
      <c r="NL49" s="74"/>
      <c r="NM49" s="74"/>
      <c r="NN49" s="74"/>
      <c r="NO49" s="74"/>
      <c r="NP49" s="74"/>
      <c r="NQ49" s="74"/>
      <c r="NR49" s="74"/>
      <c r="NS49" s="74"/>
      <c r="NT49" s="74"/>
      <c r="NU49" s="74"/>
      <c r="NV49" s="74"/>
      <c r="NW49" s="83"/>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4"/>
      <c r="NK50" s="74"/>
      <c r="NL50" s="74"/>
      <c r="NM50" s="74"/>
      <c r="NN50" s="74"/>
      <c r="NO50" s="74"/>
      <c r="NP50" s="74"/>
      <c r="NQ50" s="74"/>
      <c r="NR50" s="74"/>
      <c r="NS50" s="74"/>
      <c r="NT50" s="74"/>
      <c r="NU50" s="74"/>
      <c r="NV50" s="74"/>
      <c r="NW50" s="83"/>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4"/>
      <c r="NK51" s="74"/>
      <c r="NL51" s="74"/>
      <c r="NM51" s="74"/>
      <c r="NN51" s="74"/>
      <c r="NO51" s="74"/>
      <c r="NP51" s="74"/>
      <c r="NQ51" s="74"/>
      <c r="NR51" s="74"/>
      <c r="NS51" s="74"/>
      <c r="NT51" s="74"/>
      <c r="NU51" s="74"/>
      <c r="NV51" s="74"/>
      <c r="NW51" s="83"/>
    </row>
    <row r="52" spans="1:387" ht="13.5" customHeight="1">
      <c r="A52" s="2"/>
      <c r="B52" s="12"/>
      <c r="C52" s="2"/>
      <c r="D52" s="2"/>
      <c r="E52" s="2"/>
      <c r="F52" s="2"/>
      <c r="I52" s="2"/>
      <c r="J52" s="2"/>
      <c r="K52" s="2"/>
      <c r="L52" s="2"/>
      <c r="M52" s="2"/>
      <c r="N52" s="2"/>
      <c r="O52" s="2"/>
      <c r="P52" s="2"/>
      <c r="Q52" s="2"/>
      <c r="R52" s="27" t="str">
        <f>データ!$B$11</f>
        <v>H30</v>
      </c>
      <c r="S52" s="27"/>
      <c r="T52" s="27"/>
      <c r="U52" s="27"/>
      <c r="V52" s="27"/>
      <c r="W52" s="27"/>
      <c r="X52" s="27"/>
      <c r="Y52" s="27"/>
      <c r="Z52" s="27"/>
      <c r="AA52" s="27"/>
      <c r="AB52" s="27"/>
      <c r="AC52" s="27"/>
      <c r="AD52" s="27"/>
      <c r="AE52" s="27"/>
      <c r="AF52" s="27" t="str">
        <f>データ!$C$11</f>
        <v>R01</v>
      </c>
      <c r="AG52" s="27"/>
      <c r="AH52" s="27"/>
      <c r="AI52" s="27"/>
      <c r="AJ52" s="27"/>
      <c r="AK52" s="27"/>
      <c r="AL52" s="27"/>
      <c r="AM52" s="27"/>
      <c r="AN52" s="27"/>
      <c r="AO52" s="27"/>
      <c r="AP52" s="27"/>
      <c r="AQ52" s="27"/>
      <c r="AR52" s="27"/>
      <c r="AS52" s="27"/>
      <c r="AT52" s="27" t="str">
        <f>データ!$D$11</f>
        <v>R02</v>
      </c>
      <c r="AU52" s="27"/>
      <c r="AV52" s="27"/>
      <c r="AW52" s="27"/>
      <c r="AX52" s="27"/>
      <c r="AY52" s="27"/>
      <c r="AZ52" s="27"/>
      <c r="BA52" s="27"/>
      <c r="BB52" s="27"/>
      <c r="BC52" s="27"/>
      <c r="BD52" s="27"/>
      <c r="BE52" s="27"/>
      <c r="BF52" s="27"/>
      <c r="BG52" s="27"/>
      <c r="BH52" s="27" t="str">
        <f>データ!$E$11</f>
        <v>R03</v>
      </c>
      <c r="BI52" s="27"/>
      <c r="BJ52" s="27"/>
      <c r="BK52" s="27"/>
      <c r="BL52" s="27"/>
      <c r="BM52" s="27"/>
      <c r="BN52" s="27"/>
      <c r="BO52" s="27"/>
      <c r="BP52" s="27"/>
      <c r="BQ52" s="27"/>
      <c r="BR52" s="27"/>
      <c r="BS52" s="27"/>
      <c r="BT52" s="27"/>
      <c r="BU52" s="27"/>
      <c r="BV52" s="27" t="str">
        <f>データ!$F$11</f>
        <v>R04</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H30</v>
      </c>
      <c r="DG52" s="27"/>
      <c r="DH52" s="27"/>
      <c r="DI52" s="27"/>
      <c r="DJ52" s="27"/>
      <c r="DK52" s="27"/>
      <c r="DL52" s="27"/>
      <c r="DM52" s="27"/>
      <c r="DN52" s="27"/>
      <c r="DO52" s="27"/>
      <c r="DP52" s="27"/>
      <c r="DQ52" s="27"/>
      <c r="DR52" s="27"/>
      <c r="DS52" s="27"/>
      <c r="DT52" s="27" t="str">
        <f>データ!$C$11</f>
        <v>R01</v>
      </c>
      <c r="DU52" s="27"/>
      <c r="DV52" s="27"/>
      <c r="DW52" s="27"/>
      <c r="DX52" s="27"/>
      <c r="DY52" s="27"/>
      <c r="DZ52" s="27"/>
      <c r="EA52" s="27"/>
      <c r="EB52" s="27"/>
      <c r="EC52" s="27"/>
      <c r="ED52" s="27"/>
      <c r="EE52" s="27"/>
      <c r="EF52" s="27"/>
      <c r="EG52" s="27"/>
      <c r="EH52" s="27" t="str">
        <f>データ!$D$11</f>
        <v>R02</v>
      </c>
      <c r="EI52" s="27"/>
      <c r="EJ52" s="27"/>
      <c r="EK52" s="27"/>
      <c r="EL52" s="27"/>
      <c r="EM52" s="27"/>
      <c r="EN52" s="27"/>
      <c r="EO52" s="27"/>
      <c r="EP52" s="27"/>
      <c r="EQ52" s="27"/>
      <c r="ER52" s="27"/>
      <c r="ES52" s="27"/>
      <c r="ET52" s="27"/>
      <c r="EU52" s="27"/>
      <c r="EV52" s="27" t="str">
        <f>データ!$E$11</f>
        <v>R03</v>
      </c>
      <c r="EW52" s="27"/>
      <c r="EX52" s="27"/>
      <c r="EY52" s="27"/>
      <c r="EZ52" s="27"/>
      <c r="FA52" s="27"/>
      <c r="FB52" s="27"/>
      <c r="FC52" s="27"/>
      <c r="FD52" s="27"/>
      <c r="FE52" s="27"/>
      <c r="FF52" s="27"/>
      <c r="FG52" s="27"/>
      <c r="FH52" s="27"/>
      <c r="FI52" s="27"/>
      <c r="FJ52" s="27" t="str">
        <f>データ!$F$11</f>
        <v>R04</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H30</v>
      </c>
      <c r="GU52" s="27"/>
      <c r="GV52" s="27"/>
      <c r="GW52" s="27"/>
      <c r="GX52" s="27"/>
      <c r="GY52" s="27"/>
      <c r="GZ52" s="27"/>
      <c r="HA52" s="27"/>
      <c r="HB52" s="27"/>
      <c r="HC52" s="27"/>
      <c r="HD52" s="27"/>
      <c r="HE52" s="27"/>
      <c r="HF52" s="27"/>
      <c r="HG52" s="27"/>
      <c r="HH52" s="27" t="str">
        <f>データ!$C$11</f>
        <v>R01</v>
      </c>
      <c r="HI52" s="27"/>
      <c r="HJ52" s="27"/>
      <c r="HK52" s="27"/>
      <c r="HL52" s="27"/>
      <c r="HM52" s="27"/>
      <c r="HN52" s="27"/>
      <c r="HO52" s="27"/>
      <c r="HP52" s="27"/>
      <c r="HQ52" s="27"/>
      <c r="HR52" s="27"/>
      <c r="HS52" s="27"/>
      <c r="HT52" s="27"/>
      <c r="HU52" s="27"/>
      <c r="HV52" s="27" t="str">
        <f>データ!$D$11</f>
        <v>R02</v>
      </c>
      <c r="HW52" s="27"/>
      <c r="HX52" s="27"/>
      <c r="HY52" s="27"/>
      <c r="HZ52" s="27"/>
      <c r="IA52" s="27"/>
      <c r="IB52" s="27"/>
      <c r="IC52" s="27"/>
      <c r="ID52" s="27"/>
      <c r="IE52" s="27"/>
      <c r="IF52" s="27"/>
      <c r="IG52" s="27"/>
      <c r="IH52" s="27"/>
      <c r="II52" s="27"/>
      <c r="IJ52" s="27" t="str">
        <f>データ!$E$11</f>
        <v>R03</v>
      </c>
      <c r="IK52" s="27"/>
      <c r="IL52" s="27"/>
      <c r="IM52" s="27"/>
      <c r="IN52" s="27"/>
      <c r="IO52" s="27"/>
      <c r="IP52" s="27"/>
      <c r="IQ52" s="27"/>
      <c r="IR52" s="27"/>
      <c r="IS52" s="27"/>
      <c r="IT52" s="27"/>
      <c r="IU52" s="27"/>
      <c r="IV52" s="27"/>
      <c r="IW52" s="27"/>
      <c r="IX52" s="27" t="str">
        <f>データ!$F$11</f>
        <v>R04</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H30</v>
      </c>
      <c r="KI52" s="27"/>
      <c r="KJ52" s="27"/>
      <c r="KK52" s="27"/>
      <c r="KL52" s="27"/>
      <c r="KM52" s="27"/>
      <c r="KN52" s="27"/>
      <c r="KO52" s="27"/>
      <c r="KP52" s="27"/>
      <c r="KQ52" s="27"/>
      <c r="KR52" s="27"/>
      <c r="KS52" s="27"/>
      <c r="KT52" s="27"/>
      <c r="KU52" s="27"/>
      <c r="KV52" s="27" t="str">
        <f>データ!$C$11</f>
        <v>R01</v>
      </c>
      <c r="KW52" s="27"/>
      <c r="KX52" s="27"/>
      <c r="KY52" s="27"/>
      <c r="KZ52" s="27"/>
      <c r="LA52" s="27"/>
      <c r="LB52" s="27"/>
      <c r="LC52" s="27"/>
      <c r="LD52" s="27"/>
      <c r="LE52" s="27"/>
      <c r="LF52" s="27"/>
      <c r="LG52" s="27"/>
      <c r="LH52" s="27"/>
      <c r="LI52" s="27"/>
      <c r="LJ52" s="27" t="str">
        <f>データ!$D$11</f>
        <v>R02</v>
      </c>
      <c r="LK52" s="27"/>
      <c r="LL52" s="27"/>
      <c r="LM52" s="27"/>
      <c r="LN52" s="27"/>
      <c r="LO52" s="27"/>
      <c r="LP52" s="27"/>
      <c r="LQ52" s="27"/>
      <c r="LR52" s="27"/>
      <c r="LS52" s="27"/>
      <c r="LT52" s="27"/>
      <c r="LU52" s="27"/>
      <c r="LV52" s="27"/>
      <c r="LW52" s="27"/>
      <c r="LX52" s="27" t="str">
        <f>データ!$E$11</f>
        <v>R03</v>
      </c>
      <c r="LY52" s="27"/>
      <c r="LZ52" s="27"/>
      <c r="MA52" s="27"/>
      <c r="MB52" s="27"/>
      <c r="MC52" s="27"/>
      <c r="MD52" s="27"/>
      <c r="ME52" s="27"/>
      <c r="MF52" s="27"/>
      <c r="MG52" s="27"/>
      <c r="MH52" s="27"/>
      <c r="MI52" s="27"/>
      <c r="MJ52" s="27"/>
      <c r="MK52" s="27"/>
      <c r="ML52" s="27" t="str">
        <f>データ!$F$11</f>
        <v>R04</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4"/>
      <c r="NK52" s="74"/>
      <c r="NL52" s="74"/>
      <c r="NM52" s="74"/>
      <c r="NN52" s="74"/>
      <c r="NO52" s="74"/>
      <c r="NP52" s="74"/>
      <c r="NQ52" s="74"/>
      <c r="NR52" s="74"/>
      <c r="NS52" s="74"/>
      <c r="NT52" s="74"/>
      <c r="NU52" s="74"/>
      <c r="NV52" s="74"/>
      <c r="NW52" s="83"/>
    </row>
    <row r="53" spans="1:387" ht="13.5" customHeight="1">
      <c r="A53" s="2"/>
      <c r="B53" s="12"/>
      <c r="C53" s="2"/>
      <c r="D53" s="2"/>
      <c r="E53" s="2"/>
      <c r="F53" s="2"/>
      <c r="I53" s="24" t="s">
        <v>15</v>
      </c>
      <c r="J53" s="24"/>
      <c r="K53" s="24"/>
      <c r="L53" s="24"/>
      <c r="M53" s="24"/>
      <c r="N53" s="24"/>
      <c r="O53" s="24"/>
      <c r="P53" s="24"/>
      <c r="Q53" s="24"/>
      <c r="R53" s="28">
        <f>データ!BF7</f>
        <v>28</v>
      </c>
      <c r="S53" s="28"/>
      <c r="T53" s="28"/>
      <c r="U53" s="28"/>
      <c r="V53" s="28"/>
      <c r="W53" s="28"/>
      <c r="X53" s="28"/>
      <c r="Y53" s="28"/>
      <c r="Z53" s="28"/>
      <c r="AA53" s="28"/>
      <c r="AB53" s="28"/>
      <c r="AC53" s="28"/>
      <c r="AD53" s="28"/>
      <c r="AE53" s="28"/>
      <c r="AF53" s="28">
        <f>データ!BG7</f>
        <v>25.5</v>
      </c>
      <c r="AG53" s="28"/>
      <c r="AH53" s="28"/>
      <c r="AI53" s="28"/>
      <c r="AJ53" s="28"/>
      <c r="AK53" s="28"/>
      <c r="AL53" s="28"/>
      <c r="AM53" s="28"/>
      <c r="AN53" s="28"/>
      <c r="AO53" s="28"/>
      <c r="AP53" s="28"/>
      <c r="AQ53" s="28"/>
      <c r="AR53" s="28"/>
      <c r="AS53" s="28"/>
      <c r="AT53" s="28">
        <f>データ!BH7</f>
        <v>20.399999999999999</v>
      </c>
      <c r="AU53" s="28"/>
      <c r="AV53" s="28"/>
      <c r="AW53" s="28"/>
      <c r="AX53" s="28"/>
      <c r="AY53" s="28"/>
      <c r="AZ53" s="28"/>
      <c r="BA53" s="28"/>
      <c r="BB53" s="28"/>
      <c r="BC53" s="28"/>
      <c r="BD53" s="28"/>
      <c r="BE53" s="28"/>
      <c r="BF53" s="28"/>
      <c r="BG53" s="28"/>
      <c r="BH53" s="28">
        <f>データ!BI7</f>
        <v>20.399999999999999</v>
      </c>
      <c r="BI53" s="28"/>
      <c r="BJ53" s="28"/>
      <c r="BK53" s="28"/>
      <c r="BL53" s="28"/>
      <c r="BM53" s="28"/>
      <c r="BN53" s="28"/>
      <c r="BO53" s="28"/>
      <c r="BP53" s="28"/>
      <c r="BQ53" s="28"/>
      <c r="BR53" s="28"/>
      <c r="BS53" s="28"/>
      <c r="BT53" s="28"/>
      <c r="BU53" s="28"/>
      <c r="BV53" s="28">
        <f>データ!BJ7</f>
        <v>31.3</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15</v>
      </c>
      <c r="CX53" s="24"/>
      <c r="CY53" s="24"/>
      <c r="CZ53" s="24"/>
      <c r="DA53" s="24"/>
      <c r="DB53" s="24"/>
      <c r="DC53" s="24"/>
      <c r="DD53" s="24"/>
      <c r="DE53" s="24"/>
      <c r="DF53" s="28">
        <f>データ!BQ7</f>
        <v>46.5</v>
      </c>
      <c r="DG53" s="28"/>
      <c r="DH53" s="28"/>
      <c r="DI53" s="28"/>
      <c r="DJ53" s="28"/>
      <c r="DK53" s="28"/>
      <c r="DL53" s="28"/>
      <c r="DM53" s="28"/>
      <c r="DN53" s="28"/>
      <c r="DO53" s="28"/>
      <c r="DP53" s="28"/>
      <c r="DQ53" s="28"/>
      <c r="DR53" s="28"/>
      <c r="DS53" s="28"/>
      <c r="DT53" s="28">
        <f>データ!BR7</f>
        <v>48.8</v>
      </c>
      <c r="DU53" s="28"/>
      <c r="DV53" s="28"/>
      <c r="DW53" s="28"/>
      <c r="DX53" s="28"/>
      <c r="DY53" s="28"/>
      <c r="DZ53" s="28"/>
      <c r="EA53" s="28"/>
      <c r="EB53" s="28"/>
      <c r="EC53" s="28"/>
      <c r="ED53" s="28"/>
      <c r="EE53" s="28"/>
      <c r="EF53" s="28"/>
      <c r="EG53" s="28"/>
      <c r="EH53" s="28">
        <f>データ!BS7</f>
        <v>68.7</v>
      </c>
      <c r="EI53" s="28"/>
      <c r="EJ53" s="28"/>
      <c r="EK53" s="28"/>
      <c r="EL53" s="28"/>
      <c r="EM53" s="28"/>
      <c r="EN53" s="28"/>
      <c r="EO53" s="28"/>
      <c r="EP53" s="28"/>
      <c r="EQ53" s="28"/>
      <c r="ER53" s="28"/>
      <c r="ES53" s="28"/>
      <c r="ET53" s="28"/>
      <c r="EU53" s="28"/>
      <c r="EV53" s="28">
        <f>データ!BT7</f>
        <v>64.5</v>
      </c>
      <c r="EW53" s="28"/>
      <c r="EX53" s="28"/>
      <c r="EY53" s="28"/>
      <c r="EZ53" s="28"/>
      <c r="FA53" s="28"/>
      <c r="FB53" s="28"/>
      <c r="FC53" s="28"/>
      <c r="FD53" s="28"/>
      <c r="FE53" s="28"/>
      <c r="FF53" s="28"/>
      <c r="FG53" s="28"/>
      <c r="FH53" s="28"/>
      <c r="FI53" s="28"/>
      <c r="FJ53" s="28">
        <f>データ!BU7</f>
        <v>54.2</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15</v>
      </c>
      <c r="GL53" s="24"/>
      <c r="GM53" s="24"/>
      <c r="GN53" s="24"/>
      <c r="GO53" s="24"/>
      <c r="GP53" s="24"/>
      <c r="GQ53" s="24"/>
      <c r="GR53" s="24"/>
      <c r="GS53" s="24"/>
      <c r="GT53" s="28">
        <f>データ!CB7</f>
        <v>-26.2</v>
      </c>
      <c r="GU53" s="28"/>
      <c r="GV53" s="28"/>
      <c r="GW53" s="28"/>
      <c r="GX53" s="28"/>
      <c r="GY53" s="28"/>
      <c r="GZ53" s="28"/>
      <c r="HA53" s="28"/>
      <c r="HB53" s="28"/>
      <c r="HC53" s="28"/>
      <c r="HD53" s="28"/>
      <c r="HE53" s="28"/>
      <c r="HF53" s="28"/>
      <c r="HG53" s="28"/>
      <c r="HH53" s="28">
        <f>データ!CC7</f>
        <v>-24</v>
      </c>
      <c r="HI53" s="28"/>
      <c r="HJ53" s="28"/>
      <c r="HK53" s="28"/>
      <c r="HL53" s="28"/>
      <c r="HM53" s="28"/>
      <c r="HN53" s="28"/>
      <c r="HO53" s="28"/>
      <c r="HP53" s="28"/>
      <c r="HQ53" s="28"/>
      <c r="HR53" s="28"/>
      <c r="HS53" s="28"/>
      <c r="HT53" s="28"/>
      <c r="HU53" s="28"/>
      <c r="HV53" s="28">
        <f>データ!CD7</f>
        <v>-75.599999999999994</v>
      </c>
      <c r="HW53" s="28"/>
      <c r="HX53" s="28"/>
      <c r="HY53" s="28"/>
      <c r="HZ53" s="28"/>
      <c r="IA53" s="28"/>
      <c r="IB53" s="28"/>
      <c r="IC53" s="28"/>
      <c r="ID53" s="28"/>
      <c r="IE53" s="28"/>
      <c r="IF53" s="28"/>
      <c r="IG53" s="28"/>
      <c r="IH53" s="28"/>
      <c r="II53" s="28"/>
      <c r="IJ53" s="28">
        <f>データ!CE7</f>
        <v>-80.5</v>
      </c>
      <c r="IK53" s="28"/>
      <c r="IL53" s="28"/>
      <c r="IM53" s="28"/>
      <c r="IN53" s="28"/>
      <c r="IO53" s="28"/>
      <c r="IP53" s="28"/>
      <c r="IQ53" s="28"/>
      <c r="IR53" s="28"/>
      <c r="IS53" s="28"/>
      <c r="IT53" s="28"/>
      <c r="IU53" s="28"/>
      <c r="IV53" s="28"/>
      <c r="IW53" s="28"/>
      <c r="IX53" s="28">
        <f>データ!CF7</f>
        <v>-44.5</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15</v>
      </c>
      <c r="JZ53" s="24"/>
      <c r="KA53" s="24"/>
      <c r="KB53" s="24"/>
      <c r="KC53" s="24"/>
      <c r="KD53" s="24"/>
      <c r="KE53" s="24"/>
      <c r="KF53" s="24"/>
      <c r="KG53" s="24"/>
      <c r="KH53" s="42">
        <f>データ!CM7</f>
        <v>-28174</v>
      </c>
      <c r="KI53" s="42"/>
      <c r="KJ53" s="42"/>
      <c r="KK53" s="42"/>
      <c r="KL53" s="42"/>
      <c r="KM53" s="42"/>
      <c r="KN53" s="42"/>
      <c r="KO53" s="42"/>
      <c r="KP53" s="42"/>
      <c r="KQ53" s="42"/>
      <c r="KR53" s="42"/>
      <c r="KS53" s="42"/>
      <c r="KT53" s="42"/>
      <c r="KU53" s="42"/>
      <c r="KV53" s="42">
        <f>データ!CN7</f>
        <v>-22683</v>
      </c>
      <c r="KW53" s="42"/>
      <c r="KX53" s="42"/>
      <c r="KY53" s="42"/>
      <c r="KZ53" s="42"/>
      <c r="LA53" s="42"/>
      <c r="LB53" s="42"/>
      <c r="LC53" s="42"/>
      <c r="LD53" s="42"/>
      <c r="LE53" s="42"/>
      <c r="LF53" s="42"/>
      <c r="LG53" s="42"/>
      <c r="LH53" s="42"/>
      <c r="LI53" s="42"/>
      <c r="LJ53" s="42">
        <f>データ!CO7</f>
        <v>-8349</v>
      </c>
      <c r="LK53" s="42"/>
      <c r="LL53" s="42"/>
      <c r="LM53" s="42"/>
      <c r="LN53" s="42"/>
      <c r="LO53" s="42"/>
      <c r="LP53" s="42"/>
      <c r="LQ53" s="42"/>
      <c r="LR53" s="42"/>
      <c r="LS53" s="42"/>
      <c r="LT53" s="42"/>
      <c r="LU53" s="42"/>
      <c r="LV53" s="42"/>
      <c r="LW53" s="42"/>
      <c r="LX53" s="42">
        <f>データ!CP7</f>
        <v>-15420</v>
      </c>
      <c r="LY53" s="42"/>
      <c r="LZ53" s="42"/>
      <c r="MA53" s="42"/>
      <c r="MB53" s="42"/>
      <c r="MC53" s="42"/>
      <c r="MD53" s="42"/>
      <c r="ME53" s="42"/>
      <c r="MF53" s="42"/>
      <c r="MG53" s="42"/>
      <c r="MH53" s="42"/>
      <c r="MI53" s="42"/>
      <c r="MJ53" s="42"/>
      <c r="MK53" s="42"/>
      <c r="ML53" s="42">
        <f>データ!CQ7</f>
        <v>-37888</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4"/>
      <c r="NK53" s="74"/>
      <c r="NL53" s="74"/>
      <c r="NM53" s="74"/>
      <c r="NN53" s="74"/>
      <c r="NO53" s="74"/>
      <c r="NP53" s="74"/>
      <c r="NQ53" s="74"/>
      <c r="NR53" s="74"/>
      <c r="NS53" s="74"/>
      <c r="NT53" s="74"/>
      <c r="NU53" s="74"/>
      <c r="NV53" s="74"/>
      <c r="NW53" s="83"/>
    </row>
    <row r="54" spans="1:387" ht="13.5" customHeight="1">
      <c r="A54" s="2"/>
      <c r="B54" s="12"/>
      <c r="C54" s="2"/>
      <c r="D54" s="2"/>
      <c r="E54" s="2"/>
      <c r="F54" s="2"/>
      <c r="G54" s="2"/>
      <c r="H54" s="2"/>
      <c r="I54" s="24" t="s">
        <v>52</v>
      </c>
      <c r="J54" s="24"/>
      <c r="K54" s="24"/>
      <c r="L54" s="24"/>
      <c r="M54" s="24"/>
      <c r="N54" s="24"/>
      <c r="O54" s="24"/>
      <c r="P54" s="24"/>
      <c r="Q54" s="24"/>
      <c r="R54" s="28">
        <f>データ!BK7</f>
        <v>22.7</v>
      </c>
      <c r="S54" s="28"/>
      <c r="T54" s="28"/>
      <c r="U54" s="28"/>
      <c r="V54" s="28"/>
      <c r="W54" s="28"/>
      <c r="X54" s="28"/>
      <c r="Y54" s="28"/>
      <c r="Z54" s="28"/>
      <c r="AA54" s="28"/>
      <c r="AB54" s="28"/>
      <c r="AC54" s="28"/>
      <c r="AD54" s="28"/>
      <c r="AE54" s="28"/>
      <c r="AF54" s="28">
        <f>データ!BL7</f>
        <v>19.100000000000001</v>
      </c>
      <c r="AG54" s="28"/>
      <c r="AH54" s="28"/>
      <c r="AI54" s="28"/>
      <c r="AJ54" s="28"/>
      <c r="AK54" s="28"/>
      <c r="AL54" s="28"/>
      <c r="AM54" s="28"/>
      <c r="AN54" s="28"/>
      <c r="AO54" s="28"/>
      <c r="AP54" s="28"/>
      <c r="AQ54" s="28"/>
      <c r="AR54" s="28"/>
      <c r="AS54" s="28"/>
      <c r="AT54" s="28">
        <f>データ!BM7</f>
        <v>5.0999999999999996</v>
      </c>
      <c r="AU54" s="28"/>
      <c r="AV54" s="28"/>
      <c r="AW54" s="28"/>
      <c r="AX54" s="28"/>
      <c r="AY54" s="28"/>
      <c r="AZ54" s="28"/>
      <c r="BA54" s="28"/>
      <c r="BB54" s="28"/>
      <c r="BC54" s="28"/>
      <c r="BD54" s="28"/>
      <c r="BE54" s="28"/>
      <c r="BF54" s="28"/>
      <c r="BG54" s="28"/>
      <c r="BH54" s="28">
        <f>データ!BN7</f>
        <v>14.6</v>
      </c>
      <c r="BI54" s="28"/>
      <c r="BJ54" s="28"/>
      <c r="BK54" s="28"/>
      <c r="BL54" s="28"/>
      <c r="BM54" s="28"/>
      <c r="BN54" s="28"/>
      <c r="BO54" s="28"/>
      <c r="BP54" s="28"/>
      <c r="BQ54" s="28"/>
      <c r="BR54" s="28"/>
      <c r="BS54" s="28"/>
      <c r="BT54" s="28"/>
      <c r="BU54" s="28"/>
      <c r="BV54" s="28">
        <f>データ!BO7</f>
        <v>18.600000000000001</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52</v>
      </c>
      <c r="CX54" s="24"/>
      <c r="CY54" s="24"/>
      <c r="CZ54" s="24"/>
      <c r="DA54" s="24"/>
      <c r="DB54" s="24"/>
      <c r="DC54" s="24"/>
      <c r="DD54" s="24"/>
      <c r="DE54" s="24"/>
      <c r="DF54" s="28">
        <f>データ!BV7</f>
        <v>37.200000000000003</v>
      </c>
      <c r="DG54" s="28"/>
      <c r="DH54" s="28"/>
      <c r="DI54" s="28"/>
      <c r="DJ54" s="28"/>
      <c r="DK54" s="28"/>
      <c r="DL54" s="28"/>
      <c r="DM54" s="28"/>
      <c r="DN54" s="28"/>
      <c r="DO54" s="28"/>
      <c r="DP54" s="28"/>
      <c r="DQ54" s="28"/>
      <c r="DR54" s="28"/>
      <c r="DS54" s="28"/>
      <c r="DT54" s="28">
        <f>データ!BW7</f>
        <v>40.299999999999997</v>
      </c>
      <c r="DU54" s="28"/>
      <c r="DV54" s="28"/>
      <c r="DW54" s="28"/>
      <c r="DX54" s="28"/>
      <c r="DY54" s="28"/>
      <c r="DZ54" s="28"/>
      <c r="EA54" s="28"/>
      <c r="EB54" s="28"/>
      <c r="EC54" s="28"/>
      <c r="ED54" s="28"/>
      <c r="EE54" s="28"/>
      <c r="EF54" s="28"/>
      <c r="EG54" s="28"/>
      <c r="EH54" s="28">
        <f>データ!BX7</f>
        <v>100.4</v>
      </c>
      <c r="EI54" s="28"/>
      <c r="EJ54" s="28"/>
      <c r="EK54" s="28"/>
      <c r="EL54" s="28"/>
      <c r="EM54" s="28"/>
      <c r="EN54" s="28"/>
      <c r="EO54" s="28"/>
      <c r="EP54" s="28"/>
      <c r="EQ54" s="28"/>
      <c r="ER54" s="28"/>
      <c r="ES54" s="28"/>
      <c r="ET54" s="28"/>
      <c r="EU54" s="28"/>
      <c r="EV54" s="28">
        <f>データ!BY7</f>
        <v>273.39999999999998</v>
      </c>
      <c r="EW54" s="28"/>
      <c r="EX54" s="28"/>
      <c r="EY54" s="28"/>
      <c r="EZ54" s="28"/>
      <c r="FA54" s="28"/>
      <c r="FB54" s="28"/>
      <c r="FC54" s="28"/>
      <c r="FD54" s="28"/>
      <c r="FE54" s="28"/>
      <c r="FF54" s="28"/>
      <c r="FG54" s="28"/>
      <c r="FH54" s="28"/>
      <c r="FI54" s="28"/>
      <c r="FJ54" s="28">
        <f>データ!BZ7</f>
        <v>255.5</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52</v>
      </c>
      <c r="GL54" s="24"/>
      <c r="GM54" s="24"/>
      <c r="GN54" s="24"/>
      <c r="GO54" s="24"/>
      <c r="GP54" s="24"/>
      <c r="GQ54" s="24"/>
      <c r="GR54" s="24"/>
      <c r="GS54" s="24"/>
      <c r="GT54" s="28">
        <f>データ!CG7</f>
        <v>-53.9</v>
      </c>
      <c r="GU54" s="28"/>
      <c r="GV54" s="28"/>
      <c r="GW54" s="28"/>
      <c r="GX54" s="28"/>
      <c r="GY54" s="28"/>
      <c r="GZ54" s="28"/>
      <c r="HA54" s="28"/>
      <c r="HB54" s="28"/>
      <c r="HC54" s="28"/>
      <c r="HD54" s="28"/>
      <c r="HE54" s="28"/>
      <c r="HF54" s="28"/>
      <c r="HG54" s="28"/>
      <c r="HH54" s="28">
        <f>データ!CH7</f>
        <v>-19.8</v>
      </c>
      <c r="HI54" s="28"/>
      <c r="HJ54" s="28"/>
      <c r="HK54" s="28"/>
      <c r="HL54" s="28"/>
      <c r="HM54" s="28"/>
      <c r="HN54" s="28"/>
      <c r="HO54" s="28"/>
      <c r="HP54" s="28"/>
      <c r="HQ54" s="28"/>
      <c r="HR54" s="28"/>
      <c r="HS54" s="28"/>
      <c r="HT54" s="28"/>
      <c r="HU54" s="28"/>
      <c r="HV54" s="28">
        <f>データ!CI7</f>
        <v>-152.6</v>
      </c>
      <c r="HW54" s="28"/>
      <c r="HX54" s="28"/>
      <c r="HY54" s="28"/>
      <c r="HZ54" s="28"/>
      <c r="IA54" s="28"/>
      <c r="IB54" s="28"/>
      <c r="IC54" s="28"/>
      <c r="ID54" s="28"/>
      <c r="IE54" s="28"/>
      <c r="IF54" s="28"/>
      <c r="IG54" s="28"/>
      <c r="IH54" s="28"/>
      <c r="II54" s="28"/>
      <c r="IJ54" s="28">
        <f>データ!CJ7</f>
        <v>-62.5</v>
      </c>
      <c r="IK54" s="28"/>
      <c r="IL54" s="28"/>
      <c r="IM54" s="28"/>
      <c r="IN54" s="28"/>
      <c r="IO54" s="28"/>
      <c r="IP54" s="28"/>
      <c r="IQ54" s="28"/>
      <c r="IR54" s="28"/>
      <c r="IS54" s="28"/>
      <c r="IT54" s="28"/>
      <c r="IU54" s="28"/>
      <c r="IV54" s="28"/>
      <c r="IW54" s="28"/>
      <c r="IX54" s="28">
        <f>データ!CK7</f>
        <v>-110.4</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52</v>
      </c>
      <c r="JZ54" s="24"/>
      <c r="KA54" s="24"/>
      <c r="KB54" s="24"/>
      <c r="KC54" s="24"/>
      <c r="KD54" s="24"/>
      <c r="KE54" s="24"/>
      <c r="KF54" s="24"/>
      <c r="KG54" s="24"/>
      <c r="KH54" s="49">
        <f>データ!CR7</f>
        <v>-10800</v>
      </c>
      <c r="KI54" s="50"/>
      <c r="KJ54" s="50"/>
      <c r="KK54" s="50"/>
      <c r="KL54" s="50"/>
      <c r="KM54" s="50"/>
      <c r="KN54" s="50"/>
      <c r="KO54" s="50"/>
      <c r="KP54" s="50"/>
      <c r="KQ54" s="50"/>
      <c r="KR54" s="50"/>
      <c r="KS54" s="50"/>
      <c r="KT54" s="50"/>
      <c r="KU54" s="51"/>
      <c r="KV54" s="49">
        <f>データ!CS7</f>
        <v>-18007</v>
      </c>
      <c r="KW54" s="50"/>
      <c r="KX54" s="50"/>
      <c r="KY54" s="50"/>
      <c r="KZ54" s="50"/>
      <c r="LA54" s="50"/>
      <c r="LB54" s="50"/>
      <c r="LC54" s="50"/>
      <c r="LD54" s="50"/>
      <c r="LE54" s="50"/>
      <c r="LF54" s="50"/>
      <c r="LG54" s="50"/>
      <c r="LH54" s="50"/>
      <c r="LI54" s="51"/>
      <c r="LJ54" s="49">
        <f>データ!CT7</f>
        <v>583147</v>
      </c>
      <c r="LK54" s="50"/>
      <c r="LL54" s="50"/>
      <c r="LM54" s="50"/>
      <c r="LN54" s="50"/>
      <c r="LO54" s="50"/>
      <c r="LP54" s="50"/>
      <c r="LQ54" s="50"/>
      <c r="LR54" s="50"/>
      <c r="LS54" s="50"/>
      <c r="LT54" s="50"/>
      <c r="LU54" s="50"/>
      <c r="LV54" s="50"/>
      <c r="LW54" s="51"/>
      <c r="LX54" s="49">
        <f>データ!CU7</f>
        <v>-24727</v>
      </c>
      <c r="LY54" s="50"/>
      <c r="LZ54" s="50"/>
      <c r="MA54" s="50"/>
      <c r="MB54" s="50"/>
      <c r="MC54" s="50"/>
      <c r="MD54" s="50"/>
      <c r="ME54" s="50"/>
      <c r="MF54" s="50"/>
      <c r="MG54" s="50"/>
      <c r="MH54" s="50"/>
      <c r="MI54" s="50"/>
      <c r="MJ54" s="50"/>
      <c r="MK54" s="51"/>
      <c r="ML54" s="49">
        <f>データ!CV7</f>
        <v>-21071</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4"/>
      <c r="NK54" s="74"/>
      <c r="NL54" s="74"/>
      <c r="NM54" s="74"/>
      <c r="NN54" s="74"/>
      <c r="NO54" s="74"/>
      <c r="NP54" s="74"/>
      <c r="NQ54" s="74"/>
      <c r="NR54" s="74"/>
      <c r="NS54" s="74"/>
      <c r="NT54" s="74"/>
      <c r="NU54" s="74"/>
      <c r="NV54" s="74"/>
      <c r="NW54" s="83"/>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4"/>
      <c r="NK55" s="74"/>
      <c r="NL55" s="74"/>
      <c r="NM55" s="74"/>
      <c r="NN55" s="74"/>
      <c r="NO55" s="74"/>
      <c r="NP55" s="74"/>
      <c r="NQ55" s="74"/>
      <c r="NR55" s="74"/>
      <c r="NS55" s="74"/>
      <c r="NT55" s="74"/>
      <c r="NU55" s="74"/>
      <c r="NV55" s="74"/>
      <c r="NW55" s="83"/>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4"/>
      <c r="NK56" s="74"/>
      <c r="NL56" s="74"/>
      <c r="NM56" s="74"/>
      <c r="NN56" s="74"/>
      <c r="NO56" s="74"/>
      <c r="NP56" s="74"/>
      <c r="NQ56" s="74"/>
      <c r="NR56" s="74"/>
      <c r="NS56" s="74"/>
      <c r="NT56" s="74"/>
      <c r="NU56" s="74"/>
      <c r="NV56" s="74"/>
      <c r="NW56" s="83"/>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4"/>
      <c r="NK57" s="74"/>
      <c r="NL57" s="74"/>
      <c r="NM57" s="74"/>
      <c r="NN57" s="74"/>
      <c r="NO57" s="74"/>
      <c r="NP57" s="74"/>
      <c r="NQ57" s="74"/>
      <c r="NR57" s="74"/>
      <c r="NS57" s="74"/>
      <c r="NT57" s="74"/>
      <c r="NU57" s="74"/>
      <c r="NV57" s="74"/>
      <c r="NW57" s="83"/>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4"/>
      <c r="NK58" s="74"/>
      <c r="NL58" s="74"/>
      <c r="NM58" s="74"/>
      <c r="NN58" s="74"/>
      <c r="NO58" s="74"/>
      <c r="NP58" s="74"/>
      <c r="NQ58" s="74"/>
      <c r="NR58" s="74"/>
      <c r="NS58" s="74"/>
      <c r="NT58" s="74"/>
      <c r="NU58" s="74"/>
      <c r="NV58" s="74"/>
      <c r="NW58" s="83"/>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4"/>
      <c r="NK59" s="74"/>
      <c r="NL59" s="74"/>
      <c r="NM59" s="74"/>
      <c r="NN59" s="74"/>
      <c r="NO59" s="74"/>
      <c r="NP59" s="74"/>
      <c r="NQ59" s="74"/>
      <c r="NR59" s="74"/>
      <c r="NS59" s="74"/>
      <c r="NT59" s="74"/>
      <c r="NU59" s="74"/>
      <c r="NV59" s="74"/>
      <c r="NW59" s="83"/>
    </row>
    <row r="60" spans="1:387" ht="13.5" customHeight="1">
      <c r="A60" s="4"/>
      <c r="B60" s="11"/>
      <c r="C60" s="19"/>
      <c r="D60" s="19"/>
      <c r="E60" s="19"/>
      <c r="F60" s="19"/>
      <c r="G60" s="19"/>
      <c r="H60" s="22" t="s">
        <v>54</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4"/>
      <c r="NK60" s="74"/>
      <c r="NL60" s="74"/>
      <c r="NM60" s="74"/>
      <c r="NN60" s="74"/>
      <c r="NO60" s="74"/>
      <c r="NP60" s="74"/>
      <c r="NQ60" s="74"/>
      <c r="NR60" s="74"/>
      <c r="NS60" s="74"/>
      <c r="NT60" s="74"/>
      <c r="NU60" s="74"/>
      <c r="NV60" s="74"/>
      <c r="NW60" s="83"/>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4"/>
      <c r="NK61" s="74"/>
      <c r="NL61" s="74"/>
      <c r="NM61" s="74"/>
      <c r="NN61" s="74"/>
      <c r="NO61" s="74"/>
      <c r="NP61" s="74"/>
      <c r="NQ61" s="74"/>
      <c r="NR61" s="74"/>
      <c r="NS61" s="74"/>
      <c r="NT61" s="74"/>
      <c r="NU61" s="74"/>
      <c r="NV61" s="74"/>
      <c r="NW61" s="83"/>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4"/>
      <c r="NK62" s="74"/>
      <c r="NL62" s="74"/>
      <c r="NM62" s="74"/>
      <c r="NN62" s="74"/>
      <c r="NO62" s="74"/>
      <c r="NP62" s="74"/>
      <c r="NQ62" s="74"/>
      <c r="NR62" s="74"/>
      <c r="NS62" s="74"/>
      <c r="NT62" s="74"/>
      <c r="NU62" s="74"/>
      <c r="NV62" s="74"/>
      <c r="NW62" s="83"/>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21</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4"/>
      <c r="NK63" s="74"/>
      <c r="NL63" s="74"/>
      <c r="NM63" s="74"/>
      <c r="NN63" s="74"/>
      <c r="NO63" s="74"/>
      <c r="NP63" s="74"/>
      <c r="NQ63" s="74"/>
      <c r="NR63" s="74"/>
      <c r="NS63" s="74"/>
      <c r="NT63" s="74"/>
      <c r="NU63" s="74"/>
      <c r="NV63" s="74"/>
      <c r="NW63" s="83"/>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3"/>
      <c r="NK64" s="73"/>
      <c r="NL64" s="73"/>
      <c r="NM64" s="73"/>
      <c r="NN64" s="73"/>
      <c r="NO64" s="73"/>
      <c r="NP64" s="73"/>
      <c r="NQ64" s="73"/>
      <c r="NR64" s="73"/>
      <c r="NS64" s="73"/>
      <c r="NT64" s="73"/>
      <c r="NU64" s="73"/>
      <c r="NV64" s="73"/>
      <c r="NW64" s="84"/>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56</v>
      </c>
      <c r="NJ65" s="72"/>
      <c r="NK65" s="72"/>
      <c r="NL65" s="72"/>
      <c r="NM65" s="72"/>
      <c r="NN65" s="72"/>
      <c r="NO65" s="72"/>
      <c r="NP65" s="72"/>
      <c r="NQ65" s="72"/>
      <c r="NR65" s="72"/>
      <c r="NS65" s="72"/>
      <c r="NT65" s="72"/>
      <c r="NU65" s="72"/>
      <c r="NV65" s="72"/>
      <c r="NW65" s="82"/>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131</v>
      </c>
      <c r="NJ66" s="74"/>
      <c r="NK66" s="74"/>
      <c r="NL66" s="74"/>
      <c r="NM66" s="74"/>
      <c r="NN66" s="74"/>
      <c r="NO66" s="74"/>
      <c r="NP66" s="74"/>
      <c r="NQ66" s="74"/>
      <c r="NR66" s="74"/>
      <c r="NS66" s="74"/>
      <c r="NT66" s="74"/>
      <c r="NU66" s="74"/>
      <c r="NV66" s="74"/>
      <c r="NW66" s="83"/>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40241</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4"/>
      <c r="NK67" s="74"/>
      <c r="NL67" s="74"/>
      <c r="NM67" s="74"/>
      <c r="NN67" s="74"/>
      <c r="NO67" s="74"/>
      <c r="NP67" s="74"/>
      <c r="NQ67" s="74"/>
      <c r="NR67" s="74"/>
      <c r="NS67" s="74"/>
      <c r="NT67" s="74"/>
      <c r="NU67" s="74"/>
      <c r="NV67" s="74"/>
      <c r="NW67" s="83"/>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4"/>
      <c r="NK68" s="74"/>
      <c r="NL68" s="74"/>
      <c r="NM68" s="74"/>
      <c r="NN68" s="74"/>
      <c r="NO68" s="74"/>
      <c r="NP68" s="74"/>
      <c r="NQ68" s="74"/>
      <c r="NR68" s="74"/>
      <c r="NS68" s="74"/>
      <c r="NT68" s="74"/>
      <c r="NU68" s="74"/>
      <c r="NV68" s="74"/>
      <c r="NW68" s="83"/>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4"/>
      <c r="NK69" s="74"/>
      <c r="NL69" s="74"/>
      <c r="NM69" s="74"/>
      <c r="NN69" s="74"/>
      <c r="NO69" s="74"/>
      <c r="NP69" s="74"/>
      <c r="NQ69" s="74"/>
      <c r="NR69" s="74"/>
      <c r="NS69" s="74"/>
      <c r="NT69" s="74"/>
      <c r="NU69" s="74"/>
      <c r="NV69" s="74"/>
      <c r="NW69" s="83"/>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4"/>
      <c r="NK70" s="74"/>
      <c r="NL70" s="74"/>
      <c r="NM70" s="74"/>
      <c r="NN70" s="74"/>
      <c r="NO70" s="74"/>
      <c r="NP70" s="74"/>
      <c r="NQ70" s="74"/>
      <c r="NR70" s="74"/>
      <c r="NS70" s="74"/>
      <c r="NT70" s="74"/>
      <c r="NU70" s="74"/>
      <c r="NV70" s="74"/>
      <c r="NW70" s="83"/>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4"/>
      <c r="NK71" s="74"/>
      <c r="NL71" s="74"/>
      <c r="NM71" s="74"/>
      <c r="NN71" s="74"/>
      <c r="NO71" s="74"/>
      <c r="NP71" s="74"/>
      <c r="NQ71" s="74"/>
      <c r="NR71" s="74"/>
      <c r="NS71" s="74"/>
      <c r="NT71" s="74"/>
      <c r="NU71" s="74"/>
      <c r="NV71" s="74"/>
      <c r="NW71" s="83"/>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57</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4"/>
      <c r="NK72" s="74"/>
      <c r="NL72" s="74"/>
      <c r="NM72" s="74"/>
      <c r="NN72" s="74"/>
      <c r="NO72" s="74"/>
      <c r="NP72" s="74"/>
      <c r="NQ72" s="74"/>
      <c r="NR72" s="74"/>
      <c r="NS72" s="74"/>
      <c r="NT72" s="74"/>
      <c r="NU72" s="74"/>
      <c r="NV72" s="74"/>
      <c r="NW72" s="83"/>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4"/>
      <c r="NK73" s="74"/>
      <c r="NL73" s="74"/>
      <c r="NM73" s="74"/>
      <c r="NN73" s="74"/>
      <c r="NO73" s="74"/>
      <c r="NP73" s="74"/>
      <c r="NQ73" s="74"/>
      <c r="NR73" s="74"/>
      <c r="NS73" s="74"/>
      <c r="NT73" s="74"/>
      <c r="NU73" s="74"/>
      <c r="NV73" s="74"/>
      <c r="NW73" s="83"/>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4"/>
      <c r="NK74" s="74"/>
      <c r="NL74" s="74"/>
      <c r="NM74" s="74"/>
      <c r="NN74" s="74"/>
      <c r="NO74" s="74"/>
      <c r="NP74" s="74"/>
      <c r="NQ74" s="74"/>
      <c r="NR74" s="74"/>
      <c r="NS74" s="74"/>
      <c r="NT74" s="74"/>
      <c r="NU74" s="74"/>
      <c r="NV74" s="74"/>
      <c r="NW74" s="83"/>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4"/>
      <c r="NK75" s="74"/>
      <c r="NL75" s="74"/>
      <c r="NM75" s="74"/>
      <c r="NN75" s="74"/>
      <c r="NO75" s="74"/>
      <c r="NP75" s="74"/>
      <c r="NQ75" s="74"/>
      <c r="NR75" s="74"/>
      <c r="NS75" s="74"/>
      <c r="NT75" s="74"/>
      <c r="NU75" s="74"/>
      <c r="NV75" s="74"/>
      <c r="NW75" s="83"/>
    </row>
    <row r="76" spans="1:387" ht="13.5" customHeight="1">
      <c r="A76" s="2"/>
      <c r="B76" s="12"/>
      <c r="C76" s="2"/>
      <c r="D76" s="2"/>
      <c r="E76" s="2"/>
      <c r="F76" s="2"/>
      <c r="I76" s="2"/>
      <c r="J76" s="2"/>
      <c r="K76" s="2"/>
      <c r="L76" s="2"/>
      <c r="M76" s="2"/>
      <c r="N76" s="2"/>
      <c r="O76" s="2"/>
      <c r="P76" s="2"/>
      <c r="Q76" s="2"/>
      <c r="R76" s="27" t="str">
        <f>データ!$B$11</f>
        <v>H30</v>
      </c>
      <c r="S76" s="27"/>
      <c r="T76" s="27"/>
      <c r="U76" s="27"/>
      <c r="V76" s="27"/>
      <c r="W76" s="27"/>
      <c r="X76" s="27"/>
      <c r="Y76" s="27"/>
      <c r="Z76" s="27"/>
      <c r="AA76" s="27"/>
      <c r="AB76" s="27"/>
      <c r="AC76" s="27"/>
      <c r="AD76" s="27"/>
      <c r="AE76" s="27"/>
      <c r="AF76" s="27" t="str">
        <f>データ!$C$11</f>
        <v>R01</v>
      </c>
      <c r="AG76" s="27"/>
      <c r="AH76" s="27"/>
      <c r="AI76" s="27"/>
      <c r="AJ76" s="27"/>
      <c r="AK76" s="27"/>
      <c r="AL76" s="27"/>
      <c r="AM76" s="27"/>
      <c r="AN76" s="27"/>
      <c r="AO76" s="27"/>
      <c r="AP76" s="27"/>
      <c r="AQ76" s="27"/>
      <c r="AR76" s="27"/>
      <c r="AS76" s="27"/>
      <c r="AT76" s="27" t="str">
        <f>データ!$D$11</f>
        <v>R02</v>
      </c>
      <c r="AU76" s="27"/>
      <c r="AV76" s="27"/>
      <c r="AW76" s="27"/>
      <c r="AX76" s="27"/>
      <c r="AY76" s="27"/>
      <c r="AZ76" s="27"/>
      <c r="BA76" s="27"/>
      <c r="BB76" s="27"/>
      <c r="BC76" s="27"/>
      <c r="BD76" s="27"/>
      <c r="BE76" s="27"/>
      <c r="BF76" s="27"/>
      <c r="BG76" s="27"/>
      <c r="BH76" s="27" t="str">
        <f>データ!$E$11</f>
        <v>R03</v>
      </c>
      <c r="BI76" s="27"/>
      <c r="BJ76" s="27"/>
      <c r="BK76" s="27"/>
      <c r="BL76" s="27"/>
      <c r="BM76" s="27"/>
      <c r="BN76" s="27"/>
      <c r="BO76" s="27"/>
      <c r="BP76" s="27"/>
      <c r="BQ76" s="27"/>
      <c r="BR76" s="27"/>
      <c r="BS76" s="27"/>
      <c r="BT76" s="27"/>
      <c r="BU76" s="27"/>
      <c r="BV76" s="27" t="str">
        <f>データ!$F$11</f>
        <v>R04</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10000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H30</v>
      </c>
      <c r="GU76" s="27"/>
      <c r="GV76" s="27"/>
      <c r="GW76" s="27"/>
      <c r="GX76" s="27"/>
      <c r="GY76" s="27"/>
      <c r="GZ76" s="27"/>
      <c r="HA76" s="27"/>
      <c r="HB76" s="27"/>
      <c r="HC76" s="27"/>
      <c r="HD76" s="27"/>
      <c r="HE76" s="27"/>
      <c r="HF76" s="27"/>
      <c r="HG76" s="27"/>
      <c r="HH76" s="27" t="str">
        <f>データ!$C$11</f>
        <v>R01</v>
      </c>
      <c r="HI76" s="27"/>
      <c r="HJ76" s="27"/>
      <c r="HK76" s="27"/>
      <c r="HL76" s="27"/>
      <c r="HM76" s="27"/>
      <c r="HN76" s="27"/>
      <c r="HO76" s="27"/>
      <c r="HP76" s="27"/>
      <c r="HQ76" s="27"/>
      <c r="HR76" s="27"/>
      <c r="HS76" s="27"/>
      <c r="HT76" s="27"/>
      <c r="HU76" s="27"/>
      <c r="HV76" s="27" t="str">
        <f>データ!$D$11</f>
        <v>R02</v>
      </c>
      <c r="HW76" s="27"/>
      <c r="HX76" s="27"/>
      <c r="HY76" s="27"/>
      <c r="HZ76" s="27"/>
      <c r="IA76" s="27"/>
      <c r="IB76" s="27"/>
      <c r="IC76" s="27"/>
      <c r="ID76" s="27"/>
      <c r="IE76" s="27"/>
      <c r="IF76" s="27"/>
      <c r="IG76" s="27"/>
      <c r="IH76" s="27"/>
      <c r="II76" s="27"/>
      <c r="IJ76" s="27" t="str">
        <f>データ!$E$11</f>
        <v>R03</v>
      </c>
      <c r="IK76" s="27"/>
      <c r="IL76" s="27"/>
      <c r="IM76" s="27"/>
      <c r="IN76" s="27"/>
      <c r="IO76" s="27"/>
      <c r="IP76" s="27"/>
      <c r="IQ76" s="27"/>
      <c r="IR76" s="27"/>
      <c r="IS76" s="27"/>
      <c r="IT76" s="27"/>
      <c r="IU76" s="27"/>
      <c r="IV76" s="27"/>
      <c r="IW76" s="27"/>
      <c r="IX76" s="27" t="str">
        <f>データ!$F$11</f>
        <v>R04</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H30</v>
      </c>
      <c r="KI76" s="27"/>
      <c r="KJ76" s="27"/>
      <c r="KK76" s="27"/>
      <c r="KL76" s="27"/>
      <c r="KM76" s="27"/>
      <c r="KN76" s="27"/>
      <c r="KO76" s="27"/>
      <c r="KP76" s="27"/>
      <c r="KQ76" s="27"/>
      <c r="KR76" s="27"/>
      <c r="KS76" s="27"/>
      <c r="KT76" s="27"/>
      <c r="KU76" s="27"/>
      <c r="KV76" s="27" t="str">
        <f>データ!$C$11</f>
        <v>R01</v>
      </c>
      <c r="KW76" s="27"/>
      <c r="KX76" s="27"/>
      <c r="KY76" s="27"/>
      <c r="KZ76" s="27"/>
      <c r="LA76" s="27"/>
      <c r="LB76" s="27"/>
      <c r="LC76" s="27"/>
      <c r="LD76" s="27"/>
      <c r="LE76" s="27"/>
      <c r="LF76" s="27"/>
      <c r="LG76" s="27"/>
      <c r="LH76" s="27"/>
      <c r="LI76" s="27"/>
      <c r="LJ76" s="27" t="str">
        <f>データ!$D$11</f>
        <v>R02</v>
      </c>
      <c r="LK76" s="27"/>
      <c r="LL76" s="27"/>
      <c r="LM76" s="27"/>
      <c r="LN76" s="27"/>
      <c r="LO76" s="27"/>
      <c r="LP76" s="27"/>
      <c r="LQ76" s="27"/>
      <c r="LR76" s="27"/>
      <c r="LS76" s="27"/>
      <c r="LT76" s="27"/>
      <c r="LU76" s="27"/>
      <c r="LV76" s="27"/>
      <c r="LW76" s="27"/>
      <c r="LX76" s="27" t="str">
        <f>データ!$E$11</f>
        <v>R03</v>
      </c>
      <c r="LY76" s="27"/>
      <c r="LZ76" s="27"/>
      <c r="MA76" s="27"/>
      <c r="MB76" s="27"/>
      <c r="MC76" s="27"/>
      <c r="MD76" s="27"/>
      <c r="ME76" s="27"/>
      <c r="MF76" s="27"/>
      <c r="MG76" s="27"/>
      <c r="MH76" s="27"/>
      <c r="MI76" s="27"/>
      <c r="MJ76" s="27"/>
      <c r="MK76" s="27"/>
      <c r="ML76" s="27" t="str">
        <f>データ!$F$11</f>
        <v>R04</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4"/>
      <c r="NK76" s="74"/>
      <c r="NL76" s="74"/>
      <c r="NM76" s="74"/>
      <c r="NN76" s="74"/>
      <c r="NO76" s="74"/>
      <c r="NP76" s="74"/>
      <c r="NQ76" s="74"/>
      <c r="NR76" s="74"/>
      <c r="NS76" s="74"/>
      <c r="NT76" s="74"/>
      <c r="NU76" s="74"/>
      <c r="NV76" s="74"/>
      <c r="NW76" s="83"/>
    </row>
    <row r="77" spans="1:387" ht="13.5" customHeight="1">
      <c r="A77" s="2"/>
      <c r="B77" s="12"/>
      <c r="C77" s="2"/>
      <c r="D77" s="2"/>
      <c r="E77" s="2"/>
      <c r="F77" s="2"/>
      <c r="I77" s="24" t="s">
        <v>15</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15</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15</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4"/>
      <c r="NK77" s="74"/>
      <c r="NL77" s="74"/>
      <c r="NM77" s="74"/>
      <c r="NN77" s="74"/>
      <c r="NO77" s="74"/>
      <c r="NP77" s="74"/>
      <c r="NQ77" s="74"/>
      <c r="NR77" s="74"/>
      <c r="NS77" s="74"/>
      <c r="NT77" s="74"/>
      <c r="NU77" s="74"/>
      <c r="NV77" s="74"/>
      <c r="NW77" s="83"/>
    </row>
    <row r="78" spans="1:387" ht="13.5" customHeight="1">
      <c r="A78" s="2"/>
      <c r="B78" s="12"/>
      <c r="C78" s="2"/>
      <c r="D78" s="2"/>
      <c r="E78" s="2"/>
      <c r="F78" s="2"/>
      <c r="G78" s="2"/>
      <c r="H78" s="2"/>
      <c r="I78" s="24" t="s">
        <v>52</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52</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52</v>
      </c>
      <c r="JZ78" s="24"/>
      <c r="KA78" s="24"/>
      <c r="KB78" s="24"/>
      <c r="KC78" s="24"/>
      <c r="KD78" s="24"/>
      <c r="KE78" s="24"/>
      <c r="KF78" s="24"/>
      <c r="KG78" s="24"/>
      <c r="KH78" s="28">
        <f>データ!EA7</f>
        <v>536.70000000000005</v>
      </c>
      <c r="KI78" s="28"/>
      <c r="KJ78" s="28"/>
      <c r="KK78" s="28"/>
      <c r="KL78" s="28"/>
      <c r="KM78" s="28"/>
      <c r="KN78" s="28"/>
      <c r="KO78" s="28"/>
      <c r="KP78" s="28"/>
      <c r="KQ78" s="28"/>
      <c r="KR78" s="28"/>
      <c r="KS78" s="28"/>
      <c r="KT78" s="28"/>
      <c r="KU78" s="28"/>
      <c r="KV78" s="28">
        <f>データ!EB7</f>
        <v>43.6</v>
      </c>
      <c r="KW78" s="28"/>
      <c r="KX78" s="28"/>
      <c r="KY78" s="28"/>
      <c r="KZ78" s="28"/>
      <c r="LA78" s="28"/>
      <c r="LB78" s="28"/>
      <c r="LC78" s="28"/>
      <c r="LD78" s="28"/>
      <c r="LE78" s="28"/>
      <c r="LF78" s="28"/>
      <c r="LG78" s="28"/>
      <c r="LH78" s="28"/>
      <c r="LI78" s="28"/>
      <c r="LJ78" s="28">
        <f>データ!EC7</f>
        <v>330.8</v>
      </c>
      <c r="LK78" s="28"/>
      <c r="LL78" s="28"/>
      <c r="LM78" s="28"/>
      <c r="LN78" s="28"/>
      <c r="LO78" s="28"/>
      <c r="LP78" s="28"/>
      <c r="LQ78" s="28"/>
      <c r="LR78" s="28"/>
      <c r="LS78" s="28"/>
      <c r="LT78" s="28"/>
      <c r="LU78" s="28"/>
      <c r="LV78" s="28"/>
      <c r="LW78" s="28"/>
      <c r="LX78" s="28">
        <f>データ!ED7</f>
        <v>11.2</v>
      </c>
      <c r="LY78" s="28"/>
      <c r="LZ78" s="28"/>
      <c r="MA78" s="28"/>
      <c r="MB78" s="28"/>
      <c r="MC78" s="28"/>
      <c r="MD78" s="28"/>
      <c r="ME78" s="28"/>
      <c r="MF78" s="28"/>
      <c r="MG78" s="28"/>
      <c r="MH78" s="28"/>
      <c r="MI78" s="28"/>
      <c r="MJ78" s="28"/>
      <c r="MK78" s="28"/>
      <c r="ML78" s="28">
        <f>データ!EE7</f>
        <v>7.9</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4"/>
      <c r="NK78" s="74"/>
      <c r="NL78" s="74"/>
      <c r="NM78" s="74"/>
      <c r="NN78" s="74"/>
      <c r="NO78" s="74"/>
      <c r="NP78" s="74"/>
      <c r="NQ78" s="74"/>
      <c r="NR78" s="74"/>
      <c r="NS78" s="74"/>
      <c r="NT78" s="74"/>
      <c r="NU78" s="74"/>
      <c r="NV78" s="74"/>
      <c r="NW78" s="83"/>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4"/>
      <c r="NK79" s="74"/>
      <c r="NL79" s="74"/>
      <c r="NM79" s="74"/>
      <c r="NN79" s="74"/>
      <c r="NO79" s="74"/>
      <c r="NP79" s="74"/>
      <c r="NQ79" s="74"/>
      <c r="NR79" s="74"/>
      <c r="NS79" s="74"/>
      <c r="NT79" s="74"/>
      <c r="NU79" s="74"/>
      <c r="NV79" s="74"/>
      <c r="NW79" s="83"/>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4"/>
      <c r="NK80" s="74"/>
      <c r="NL80" s="74"/>
      <c r="NM80" s="74"/>
      <c r="NN80" s="74"/>
      <c r="NO80" s="74"/>
      <c r="NP80" s="74"/>
      <c r="NQ80" s="74"/>
      <c r="NR80" s="74"/>
      <c r="NS80" s="74"/>
      <c r="NT80" s="74"/>
      <c r="NU80" s="74"/>
      <c r="NV80" s="74"/>
      <c r="NW80" s="83"/>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4"/>
      <c r="NK81" s="74"/>
      <c r="NL81" s="74"/>
      <c r="NM81" s="74"/>
      <c r="NN81" s="74"/>
      <c r="NO81" s="74"/>
      <c r="NP81" s="74"/>
      <c r="NQ81" s="74"/>
      <c r="NR81" s="74"/>
      <c r="NS81" s="74"/>
      <c r="NT81" s="74"/>
      <c r="NU81" s="74"/>
      <c r="NV81" s="74"/>
      <c r="NW81" s="83"/>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3"/>
      <c r="NK82" s="73"/>
      <c r="NL82" s="73"/>
      <c r="NM82" s="73"/>
      <c r="NN82" s="73"/>
      <c r="NO82" s="73"/>
      <c r="NP82" s="73"/>
      <c r="NQ82" s="73"/>
      <c r="NR82" s="73"/>
      <c r="NS82" s="73"/>
      <c r="NT82" s="73"/>
      <c r="NU82" s="73"/>
      <c r="NV82" s="73"/>
      <c r="NW82" s="84"/>
    </row>
    <row r="83" spans="1:387">
      <c r="C83" s="2"/>
      <c r="BH83" s="2"/>
      <c r="GR83" s="2"/>
      <c r="IV83" s="2"/>
      <c r="LD83" s="2"/>
    </row>
    <row r="84" spans="1:387">
      <c r="C84" s="2"/>
      <c r="BH84" s="2"/>
      <c r="GR84" s="2"/>
      <c r="IV84" s="2"/>
      <c r="LD84" s="2"/>
    </row>
    <row r="86" spans="1:387" hidden="1">
      <c r="B86" s="14" t="s">
        <v>61</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40</v>
      </c>
      <c r="C87" s="14" t="s">
        <v>63</v>
      </c>
      <c r="D87" s="14" t="s">
        <v>64</v>
      </c>
      <c r="E87" s="14" t="s">
        <v>11</v>
      </c>
      <c r="F87" s="14" t="s">
        <v>66</v>
      </c>
      <c r="G87" s="14" t="s">
        <v>55</v>
      </c>
      <c r="H87" s="14" t="s">
        <v>59</v>
      </c>
      <c r="I87" s="14" t="s">
        <v>67</v>
      </c>
      <c r="J87" s="14" t="s">
        <v>62</v>
      </c>
      <c r="K87" s="14" t="s">
        <v>69</v>
      </c>
      <c r="L87" s="14" t="s">
        <v>39</v>
      </c>
      <c r="M87" s="14" t="s">
        <v>70</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【115.2】</v>
      </c>
      <c r="C88" s="14" t="str">
        <f>データ!AT6</f>
        <v>【26.4】</v>
      </c>
      <c r="D88" s="14" t="str">
        <f>データ!BE6</f>
        <v>【73,677】</v>
      </c>
      <c r="E88" s="14" t="str">
        <f>データ!BP6</f>
        <v>【16.8】</v>
      </c>
      <c r="F88" s="14" t="str">
        <f>データ!CA6</f>
        <v>【109.1】</v>
      </c>
      <c r="G88" s="14" t="str">
        <f>データ!CL6</f>
        <v>【△42.8】</v>
      </c>
      <c r="H88" s="14" t="str">
        <f>データ!CW6</f>
        <v>【△15,718】</v>
      </c>
      <c r="I88" s="14" t="str">
        <f>データ!DH6</f>
        <v xml:space="preserve"> </v>
      </c>
      <c r="J88" s="14" t="s">
        <v>46</v>
      </c>
      <c r="K88" s="14" t="s">
        <v>46</v>
      </c>
      <c r="L88" s="14" t="str">
        <f>データ!DU6</f>
        <v xml:space="preserve"> </v>
      </c>
      <c r="M88" s="14" t="str">
        <f>データ!EF6</f>
        <v>【23.0】</v>
      </c>
      <c r="N88" s="14" t="str">
        <f>データ!EF6</f>
        <v>【23.0】</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Yyo2XhVlwoCLukw1Pekud8uHxtTAkUOIEKUcBLDU+I6zhT0t3M22F57aCJBpiVt05aoidbmkbLUGIC5Uv/73Wg==" saltValue="qwiFo9Gp3xRYEE+/ZORQIQ=="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26</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6" t="s">
        <v>42</v>
      </c>
      <c r="B2" s="86">
        <f t="shared" ref="B2:EP2" si="0">COLUMN()-1</f>
        <v>1</v>
      </c>
      <c r="C2" s="86">
        <f t="shared" si="0"/>
        <v>2</v>
      </c>
      <c r="D2" s="86">
        <f t="shared" si="0"/>
        <v>3</v>
      </c>
      <c r="E2" s="86">
        <f t="shared" si="0"/>
        <v>4</v>
      </c>
      <c r="F2" s="86">
        <f t="shared" si="0"/>
        <v>5</v>
      </c>
      <c r="G2" s="86">
        <f t="shared" si="0"/>
        <v>6</v>
      </c>
      <c r="H2" s="86">
        <f t="shared" si="0"/>
        <v>7</v>
      </c>
      <c r="I2" s="86">
        <f t="shared" si="0"/>
        <v>8</v>
      </c>
      <c r="J2" s="86">
        <f t="shared" si="0"/>
        <v>9</v>
      </c>
      <c r="K2" s="86">
        <f t="shared" si="0"/>
        <v>10</v>
      </c>
      <c r="L2" s="86">
        <f t="shared" si="0"/>
        <v>11</v>
      </c>
      <c r="M2" s="86">
        <f t="shared" si="0"/>
        <v>12</v>
      </c>
      <c r="N2" s="86">
        <f t="shared" si="0"/>
        <v>13</v>
      </c>
      <c r="O2" s="86">
        <f t="shared" si="0"/>
        <v>14</v>
      </c>
      <c r="P2" s="86">
        <f t="shared" si="0"/>
        <v>15</v>
      </c>
      <c r="Q2" s="86">
        <f t="shared" si="0"/>
        <v>16</v>
      </c>
      <c r="R2" s="86">
        <f t="shared" si="0"/>
        <v>17</v>
      </c>
      <c r="S2" s="86">
        <f t="shared" si="0"/>
        <v>18</v>
      </c>
      <c r="T2" s="86">
        <f t="shared" si="0"/>
        <v>19</v>
      </c>
      <c r="U2" s="86">
        <f t="shared" si="0"/>
        <v>20</v>
      </c>
      <c r="V2" s="86">
        <f t="shared" si="0"/>
        <v>21</v>
      </c>
      <c r="W2" s="86">
        <f t="shared" si="0"/>
        <v>22</v>
      </c>
      <c r="X2" s="86">
        <f t="shared" si="0"/>
        <v>23</v>
      </c>
      <c r="Y2" s="86">
        <f t="shared" si="0"/>
        <v>24</v>
      </c>
      <c r="Z2" s="86">
        <f t="shared" si="0"/>
        <v>25</v>
      </c>
      <c r="AA2" s="86">
        <f t="shared" si="0"/>
        <v>26</v>
      </c>
      <c r="AB2" s="86">
        <f t="shared" si="0"/>
        <v>27</v>
      </c>
      <c r="AC2" s="86">
        <f t="shared" si="0"/>
        <v>28</v>
      </c>
      <c r="AD2" s="86">
        <f t="shared" si="0"/>
        <v>29</v>
      </c>
      <c r="AE2" s="86">
        <f t="shared" si="0"/>
        <v>30</v>
      </c>
      <c r="AF2" s="86">
        <f t="shared" si="0"/>
        <v>31</v>
      </c>
      <c r="AG2" s="86">
        <f t="shared" si="0"/>
        <v>32</v>
      </c>
      <c r="AH2" s="86">
        <f t="shared" si="0"/>
        <v>33</v>
      </c>
      <c r="AI2" s="86">
        <f t="shared" si="0"/>
        <v>34</v>
      </c>
      <c r="AJ2" s="86">
        <f t="shared" si="0"/>
        <v>35</v>
      </c>
      <c r="AK2" s="86">
        <f t="shared" si="0"/>
        <v>36</v>
      </c>
      <c r="AL2" s="86">
        <f t="shared" si="0"/>
        <v>37</v>
      </c>
      <c r="AM2" s="86">
        <f t="shared" si="0"/>
        <v>38</v>
      </c>
      <c r="AN2" s="86">
        <f t="shared" si="0"/>
        <v>39</v>
      </c>
      <c r="AO2" s="86">
        <f t="shared" si="0"/>
        <v>40</v>
      </c>
      <c r="AP2" s="86">
        <f t="shared" si="0"/>
        <v>41</v>
      </c>
      <c r="AQ2" s="86">
        <f t="shared" si="0"/>
        <v>42</v>
      </c>
      <c r="AR2" s="86">
        <f t="shared" si="0"/>
        <v>43</v>
      </c>
      <c r="AS2" s="86">
        <f t="shared" si="0"/>
        <v>44</v>
      </c>
      <c r="AT2" s="86">
        <f t="shared" si="0"/>
        <v>45</v>
      </c>
      <c r="AU2" s="86">
        <f t="shared" si="0"/>
        <v>46</v>
      </c>
      <c r="AV2" s="86">
        <f t="shared" si="0"/>
        <v>47</v>
      </c>
      <c r="AW2" s="86">
        <f t="shared" si="0"/>
        <v>48</v>
      </c>
      <c r="AX2" s="86">
        <f t="shared" si="0"/>
        <v>49</v>
      </c>
      <c r="AY2" s="86">
        <f t="shared" si="0"/>
        <v>50</v>
      </c>
      <c r="AZ2" s="86">
        <f t="shared" si="0"/>
        <v>51</v>
      </c>
      <c r="BA2" s="86">
        <f t="shared" si="0"/>
        <v>52</v>
      </c>
      <c r="BB2" s="86">
        <f t="shared" si="0"/>
        <v>53</v>
      </c>
      <c r="BC2" s="86">
        <f t="shared" si="0"/>
        <v>54</v>
      </c>
      <c r="BD2" s="86">
        <f t="shared" si="0"/>
        <v>55</v>
      </c>
      <c r="BE2" s="86">
        <f t="shared" si="0"/>
        <v>56</v>
      </c>
      <c r="BF2" s="86">
        <f t="shared" si="0"/>
        <v>57</v>
      </c>
      <c r="BG2" s="86">
        <f t="shared" si="0"/>
        <v>58</v>
      </c>
      <c r="BH2" s="86">
        <f t="shared" si="0"/>
        <v>59</v>
      </c>
      <c r="BI2" s="86">
        <f t="shared" si="0"/>
        <v>60</v>
      </c>
      <c r="BJ2" s="86">
        <f t="shared" si="0"/>
        <v>61</v>
      </c>
      <c r="BK2" s="86">
        <f t="shared" si="0"/>
        <v>62</v>
      </c>
      <c r="BL2" s="86">
        <f t="shared" si="0"/>
        <v>63</v>
      </c>
      <c r="BM2" s="86">
        <f t="shared" si="0"/>
        <v>64</v>
      </c>
      <c r="BN2" s="86">
        <f t="shared" si="0"/>
        <v>65</v>
      </c>
      <c r="BO2" s="86">
        <f t="shared" si="0"/>
        <v>66</v>
      </c>
      <c r="BP2" s="86">
        <f t="shared" si="0"/>
        <v>67</v>
      </c>
      <c r="BQ2" s="86">
        <f t="shared" si="0"/>
        <v>68</v>
      </c>
      <c r="BR2" s="86">
        <f t="shared" si="0"/>
        <v>69</v>
      </c>
      <c r="BS2" s="86">
        <f t="shared" si="0"/>
        <v>70</v>
      </c>
      <c r="BT2" s="86">
        <f t="shared" si="0"/>
        <v>71</v>
      </c>
      <c r="BU2" s="86">
        <f t="shared" si="0"/>
        <v>72</v>
      </c>
      <c r="BV2" s="86">
        <f t="shared" si="0"/>
        <v>73</v>
      </c>
      <c r="BW2" s="86">
        <f t="shared" si="0"/>
        <v>74</v>
      </c>
      <c r="BX2" s="86">
        <f t="shared" si="0"/>
        <v>75</v>
      </c>
      <c r="BY2" s="86">
        <f t="shared" si="0"/>
        <v>76</v>
      </c>
      <c r="BZ2" s="86">
        <f t="shared" si="0"/>
        <v>77</v>
      </c>
      <c r="CA2" s="86">
        <f t="shared" si="0"/>
        <v>78</v>
      </c>
      <c r="CB2" s="86">
        <f t="shared" si="0"/>
        <v>79</v>
      </c>
      <c r="CC2" s="86">
        <f t="shared" si="0"/>
        <v>80</v>
      </c>
      <c r="CD2" s="86">
        <f t="shared" si="0"/>
        <v>81</v>
      </c>
      <c r="CE2" s="86">
        <f t="shared" si="0"/>
        <v>82</v>
      </c>
      <c r="CF2" s="86">
        <f t="shared" si="0"/>
        <v>83</v>
      </c>
      <c r="CG2" s="86">
        <f t="shared" si="0"/>
        <v>84</v>
      </c>
      <c r="CH2" s="86">
        <f t="shared" si="0"/>
        <v>85</v>
      </c>
      <c r="CI2" s="86">
        <f t="shared" si="0"/>
        <v>86</v>
      </c>
      <c r="CJ2" s="86">
        <f t="shared" si="0"/>
        <v>87</v>
      </c>
      <c r="CK2" s="86">
        <f t="shared" si="0"/>
        <v>88</v>
      </c>
      <c r="CL2" s="86">
        <f t="shared" si="0"/>
        <v>89</v>
      </c>
      <c r="CM2" s="86">
        <f t="shared" si="0"/>
        <v>90</v>
      </c>
      <c r="CN2" s="86">
        <f t="shared" si="0"/>
        <v>91</v>
      </c>
      <c r="CO2" s="86">
        <f t="shared" si="0"/>
        <v>92</v>
      </c>
      <c r="CP2" s="86">
        <f t="shared" si="0"/>
        <v>93</v>
      </c>
      <c r="CQ2" s="86">
        <f t="shared" si="0"/>
        <v>94</v>
      </c>
      <c r="CR2" s="86">
        <f t="shared" si="0"/>
        <v>95</v>
      </c>
      <c r="CS2" s="86">
        <f t="shared" si="0"/>
        <v>96</v>
      </c>
      <c r="CT2" s="86">
        <f t="shared" si="0"/>
        <v>97</v>
      </c>
      <c r="CU2" s="86">
        <f t="shared" si="0"/>
        <v>98</v>
      </c>
      <c r="CV2" s="86">
        <f t="shared" si="0"/>
        <v>99</v>
      </c>
      <c r="CW2" s="86">
        <f t="shared" si="0"/>
        <v>100</v>
      </c>
      <c r="CX2" s="86">
        <f t="shared" si="0"/>
        <v>101</v>
      </c>
      <c r="CY2" s="86">
        <f t="shared" si="0"/>
        <v>102</v>
      </c>
      <c r="CZ2" s="86">
        <f t="shared" si="0"/>
        <v>103</v>
      </c>
      <c r="DA2" s="86">
        <f t="shared" si="0"/>
        <v>104</v>
      </c>
      <c r="DB2" s="86">
        <f t="shared" si="0"/>
        <v>105</v>
      </c>
      <c r="DC2" s="86">
        <f t="shared" si="0"/>
        <v>106</v>
      </c>
      <c r="DD2" s="86">
        <f t="shared" si="0"/>
        <v>107</v>
      </c>
      <c r="DE2" s="86">
        <f t="shared" si="0"/>
        <v>108</v>
      </c>
      <c r="DF2" s="86">
        <f t="shared" si="0"/>
        <v>109</v>
      </c>
      <c r="DG2" s="86">
        <f t="shared" si="0"/>
        <v>110</v>
      </c>
      <c r="DH2" s="86">
        <f t="shared" si="0"/>
        <v>111</v>
      </c>
      <c r="DI2" s="86">
        <f t="shared" si="0"/>
        <v>112</v>
      </c>
      <c r="DJ2" s="86">
        <f t="shared" si="0"/>
        <v>113</v>
      </c>
      <c r="DK2" s="86">
        <f t="shared" si="0"/>
        <v>114</v>
      </c>
      <c r="DL2" s="86">
        <f t="shared" si="0"/>
        <v>115</v>
      </c>
      <c r="DM2" s="86">
        <f t="shared" si="0"/>
        <v>116</v>
      </c>
      <c r="DN2" s="86">
        <f t="shared" si="0"/>
        <v>117</v>
      </c>
      <c r="DO2" s="86">
        <f t="shared" si="0"/>
        <v>118</v>
      </c>
      <c r="DP2" s="86">
        <f t="shared" si="0"/>
        <v>119</v>
      </c>
      <c r="DQ2" s="86">
        <f t="shared" si="0"/>
        <v>120</v>
      </c>
      <c r="DR2" s="86">
        <f t="shared" si="0"/>
        <v>121</v>
      </c>
      <c r="DS2" s="86">
        <f t="shared" si="0"/>
        <v>122</v>
      </c>
      <c r="DT2" s="86">
        <f t="shared" si="0"/>
        <v>123</v>
      </c>
      <c r="DU2" s="86">
        <f t="shared" si="0"/>
        <v>124</v>
      </c>
      <c r="DV2" s="86">
        <f t="shared" si="0"/>
        <v>125</v>
      </c>
      <c r="DW2" s="86">
        <f t="shared" si="0"/>
        <v>126</v>
      </c>
      <c r="DX2" s="86">
        <f t="shared" si="0"/>
        <v>127</v>
      </c>
      <c r="DY2" s="86">
        <f t="shared" si="0"/>
        <v>128</v>
      </c>
      <c r="DZ2" s="86">
        <f t="shared" si="0"/>
        <v>129</v>
      </c>
      <c r="EA2" s="86">
        <f t="shared" si="0"/>
        <v>130</v>
      </c>
      <c r="EB2" s="86">
        <f t="shared" si="0"/>
        <v>131</v>
      </c>
      <c r="EC2" s="86">
        <f t="shared" si="0"/>
        <v>132</v>
      </c>
      <c r="ED2" s="86">
        <f t="shared" si="0"/>
        <v>133</v>
      </c>
      <c r="EE2" s="86">
        <f t="shared" si="0"/>
        <v>134</v>
      </c>
      <c r="EF2" s="86">
        <f t="shared" si="0"/>
        <v>135</v>
      </c>
      <c r="EG2" s="86">
        <f t="shared" si="0"/>
        <v>136</v>
      </c>
      <c r="EH2" s="86">
        <f t="shared" si="0"/>
        <v>137</v>
      </c>
      <c r="EI2" s="86">
        <f t="shared" si="0"/>
        <v>138</v>
      </c>
      <c r="EJ2" s="86">
        <f t="shared" si="0"/>
        <v>139</v>
      </c>
      <c r="EK2" s="86">
        <f t="shared" si="0"/>
        <v>140</v>
      </c>
      <c r="EL2" s="86">
        <f t="shared" si="0"/>
        <v>141</v>
      </c>
      <c r="EM2" s="86">
        <f t="shared" si="0"/>
        <v>142</v>
      </c>
      <c r="EN2" s="86">
        <f t="shared" si="0"/>
        <v>143</v>
      </c>
      <c r="EO2" s="86">
        <f t="shared" si="0"/>
        <v>144</v>
      </c>
      <c r="EP2" s="86">
        <f t="shared" si="0"/>
        <v>145</v>
      </c>
    </row>
    <row r="3" spans="1:146" ht="13.15" customHeight="1">
      <c r="A3" s="86" t="s">
        <v>25</v>
      </c>
      <c r="B3" s="88" t="s">
        <v>71</v>
      </c>
      <c r="C3" s="88" t="s">
        <v>73</v>
      </c>
      <c r="D3" s="88" t="s">
        <v>74</v>
      </c>
      <c r="E3" s="88" t="s">
        <v>10</v>
      </c>
      <c r="F3" s="88" t="s">
        <v>9</v>
      </c>
      <c r="G3" s="88" t="s">
        <v>75</v>
      </c>
      <c r="H3" s="94" t="s">
        <v>28</v>
      </c>
      <c r="I3" s="97"/>
      <c r="J3" s="97"/>
      <c r="K3" s="97"/>
      <c r="L3" s="97"/>
      <c r="M3" s="97"/>
      <c r="N3" s="97"/>
      <c r="O3" s="97"/>
      <c r="P3" s="97"/>
      <c r="Q3" s="97"/>
      <c r="R3" s="97"/>
      <c r="S3" s="97"/>
      <c r="T3" s="97"/>
      <c r="U3" s="97"/>
      <c r="V3" s="97"/>
      <c r="W3" s="97"/>
      <c r="X3" s="97"/>
      <c r="Y3" s="109" t="s">
        <v>30</v>
      </c>
      <c r="Z3" s="113"/>
      <c r="AA3" s="113"/>
      <c r="AB3" s="113"/>
      <c r="AC3" s="113"/>
      <c r="AD3" s="113"/>
      <c r="AE3" s="113"/>
      <c r="AF3" s="113"/>
      <c r="AG3" s="113"/>
      <c r="AH3" s="113"/>
      <c r="AI3" s="113"/>
      <c r="AJ3" s="116"/>
      <c r="AK3" s="116"/>
      <c r="AL3" s="116"/>
      <c r="AM3" s="116"/>
      <c r="AN3" s="116"/>
      <c r="AO3" s="116"/>
      <c r="AP3" s="116"/>
      <c r="AQ3" s="116"/>
      <c r="AR3" s="116"/>
      <c r="AS3" s="116"/>
      <c r="AT3" s="116"/>
      <c r="AU3" s="116"/>
      <c r="AV3" s="116"/>
      <c r="AW3" s="116"/>
      <c r="AX3" s="116"/>
      <c r="AY3" s="116"/>
      <c r="AZ3" s="116"/>
      <c r="BA3" s="116"/>
      <c r="BB3" s="116"/>
      <c r="BC3" s="116"/>
      <c r="BD3" s="116"/>
      <c r="BE3" s="116"/>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22"/>
      <c r="CX3" s="109" t="s">
        <v>14</v>
      </c>
      <c r="CY3" s="113"/>
      <c r="CZ3" s="113"/>
      <c r="DA3" s="113"/>
      <c r="DB3" s="113"/>
      <c r="DC3" s="113"/>
      <c r="DD3" s="113"/>
      <c r="DE3" s="113"/>
      <c r="DF3" s="113"/>
      <c r="DG3" s="113"/>
      <c r="DH3" s="113"/>
      <c r="DI3" s="123"/>
      <c r="DJ3" s="123"/>
      <c r="DK3" s="126"/>
      <c r="DL3" s="113"/>
      <c r="DM3" s="113"/>
      <c r="DN3" s="113"/>
      <c r="DO3" s="113"/>
      <c r="DP3" s="113"/>
      <c r="DQ3" s="113"/>
      <c r="DR3" s="113"/>
      <c r="DS3" s="113"/>
      <c r="DT3" s="113"/>
      <c r="DU3" s="113"/>
      <c r="DV3" s="116"/>
      <c r="DW3" s="116"/>
      <c r="DX3" s="116"/>
      <c r="DY3" s="116"/>
      <c r="DZ3" s="116"/>
      <c r="EA3" s="116"/>
      <c r="EB3" s="116"/>
      <c r="EC3" s="116"/>
      <c r="ED3" s="116"/>
      <c r="EE3" s="116"/>
      <c r="EF3" s="127"/>
      <c r="EG3" s="116" t="s">
        <v>51</v>
      </c>
      <c r="EH3" s="116"/>
      <c r="EI3" s="116"/>
      <c r="EJ3" s="116"/>
      <c r="EK3" s="116"/>
      <c r="EL3" s="116"/>
      <c r="EM3" s="116"/>
      <c r="EN3" s="116"/>
      <c r="EO3" s="116"/>
      <c r="EP3" s="127"/>
    </row>
    <row r="4" spans="1:146">
      <c r="A4" s="86" t="s">
        <v>68</v>
      </c>
      <c r="B4" s="89"/>
      <c r="C4" s="89"/>
      <c r="D4" s="89"/>
      <c r="E4" s="89"/>
      <c r="F4" s="89"/>
      <c r="G4" s="89"/>
      <c r="H4" s="95"/>
      <c r="I4" s="98"/>
      <c r="J4" s="98"/>
      <c r="K4" s="98"/>
      <c r="L4" s="98"/>
      <c r="M4" s="98"/>
      <c r="N4" s="98"/>
      <c r="O4" s="98"/>
      <c r="P4" s="98"/>
      <c r="Q4" s="98"/>
      <c r="R4" s="98"/>
      <c r="S4" s="98"/>
      <c r="T4" s="98"/>
      <c r="U4" s="98"/>
      <c r="V4" s="98"/>
      <c r="W4" s="98"/>
      <c r="X4" s="98"/>
      <c r="Y4" s="110" t="s">
        <v>49</v>
      </c>
      <c r="Z4" s="114"/>
      <c r="AA4" s="114"/>
      <c r="AB4" s="114"/>
      <c r="AC4" s="114"/>
      <c r="AD4" s="114"/>
      <c r="AE4" s="114"/>
      <c r="AF4" s="114"/>
      <c r="AG4" s="114"/>
      <c r="AH4" s="114"/>
      <c r="AI4" s="115"/>
      <c r="AJ4" s="117" t="s">
        <v>2</v>
      </c>
      <c r="AK4" s="117"/>
      <c r="AL4" s="117"/>
      <c r="AM4" s="117"/>
      <c r="AN4" s="117"/>
      <c r="AO4" s="117"/>
      <c r="AP4" s="117"/>
      <c r="AQ4" s="117"/>
      <c r="AR4" s="117"/>
      <c r="AS4" s="117"/>
      <c r="AT4" s="117"/>
      <c r="AU4" s="118" t="s">
        <v>77</v>
      </c>
      <c r="AV4" s="117"/>
      <c r="AW4" s="117"/>
      <c r="AX4" s="117"/>
      <c r="AY4" s="117"/>
      <c r="AZ4" s="117"/>
      <c r="BA4" s="117"/>
      <c r="BB4" s="117"/>
      <c r="BC4" s="117"/>
      <c r="BD4" s="117"/>
      <c r="BE4" s="117"/>
      <c r="BF4" s="110" t="s">
        <v>78</v>
      </c>
      <c r="BG4" s="114"/>
      <c r="BH4" s="114"/>
      <c r="BI4" s="114"/>
      <c r="BJ4" s="114"/>
      <c r="BK4" s="114"/>
      <c r="BL4" s="114"/>
      <c r="BM4" s="114"/>
      <c r="BN4" s="114"/>
      <c r="BO4" s="114"/>
      <c r="BP4" s="115"/>
      <c r="BQ4" s="117" t="s">
        <v>80</v>
      </c>
      <c r="BR4" s="117"/>
      <c r="BS4" s="117"/>
      <c r="BT4" s="117"/>
      <c r="BU4" s="117"/>
      <c r="BV4" s="117"/>
      <c r="BW4" s="117"/>
      <c r="BX4" s="117"/>
      <c r="BY4" s="117"/>
      <c r="BZ4" s="117"/>
      <c r="CA4" s="117"/>
      <c r="CB4" s="118" t="s">
        <v>76</v>
      </c>
      <c r="CC4" s="117"/>
      <c r="CD4" s="117"/>
      <c r="CE4" s="117"/>
      <c r="CF4" s="117"/>
      <c r="CG4" s="117"/>
      <c r="CH4" s="117"/>
      <c r="CI4" s="117"/>
      <c r="CJ4" s="117"/>
      <c r="CK4" s="117"/>
      <c r="CL4" s="117"/>
      <c r="CM4" s="117" t="s">
        <v>81</v>
      </c>
      <c r="CN4" s="117"/>
      <c r="CO4" s="117"/>
      <c r="CP4" s="117"/>
      <c r="CQ4" s="117"/>
      <c r="CR4" s="117"/>
      <c r="CS4" s="117"/>
      <c r="CT4" s="117"/>
      <c r="CU4" s="117"/>
      <c r="CV4" s="117"/>
      <c r="CW4" s="117"/>
      <c r="CX4" s="110" t="s">
        <v>82</v>
      </c>
      <c r="CY4" s="114"/>
      <c r="CZ4" s="114"/>
      <c r="DA4" s="114"/>
      <c r="DB4" s="114"/>
      <c r="DC4" s="114"/>
      <c r="DD4" s="114"/>
      <c r="DE4" s="114"/>
      <c r="DF4" s="114"/>
      <c r="DG4" s="114"/>
      <c r="DH4" s="115"/>
      <c r="DI4" s="124" t="s">
        <v>0</v>
      </c>
      <c r="DJ4" s="124" t="s">
        <v>83</v>
      </c>
      <c r="DK4" s="117" t="s">
        <v>5</v>
      </c>
      <c r="DL4" s="117"/>
      <c r="DM4" s="117"/>
      <c r="DN4" s="117"/>
      <c r="DO4" s="117"/>
      <c r="DP4" s="117"/>
      <c r="DQ4" s="117"/>
      <c r="DR4" s="117"/>
      <c r="DS4" s="117"/>
      <c r="DT4" s="117"/>
      <c r="DU4" s="117"/>
      <c r="DV4" s="117" t="s">
        <v>47</v>
      </c>
      <c r="DW4" s="117"/>
      <c r="DX4" s="117"/>
      <c r="DY4" s="117"/>
      <c r="DZ4" s="117"/>
      <c r="EA4" s="117"/>
      <c r="EB4" s="117"/>
      <c r="EC4" s="117"/>
      <c r="ED4" s="117"/>
      <c r="EE4" s="117"/>
      <c r="EF4" s="117"/>
      <c r="EG4" s="128" t="s">
        <v>84</v>
      </c>
      <c r="EH4" s="128"/>
      <c r="EI4" s="131"/>
      <c r="EJ4" s="131"/>
      <c r="EK4" s="131"/>
      <c r="EL4" s="131"/>
      <c r="EM4" s="131"/>
      <c r="EN4" s="131"/>
      <c r="EO4" s="131"/>
      <c r="EP4" s="132"/>
    </row>
    <row r="5" spans="1:146">
      <c r="A5" s="86" t="s">
        <v>85</v>
      </c>
      <c r="B5" s="90"/>
      <c r="C5" s="90"/>
      <c r="D5" s="90"/>
      <c r="E5" s="90"/>
      <c r="F5" s="90"/>
      <c r="G5" s="90"/>
      <c r="H5" s="96" t="s">
        <v>4</v>
      </c>
      <c r="I5" s="96" t="s">
        <v>86</v>
      </c>
      <c r="J5" s="96" t="s">
        <v>87</v>
      </c>
      <c r="K5" s="96" t="s">
        <v>88</v>
      </c>
      <c r="L5" s="96" t="s">
        <v>89</v>
      </c>
      <c r="M5" s="96" t="s">
        <v>18</v>
      </c>
      <c r="N5" s="96" t="s">
        <v>12</v>
      </c>
      <c r="O5" s="96" t="s">
        <v>90</v>
      </c>
      <c r="P5" s="96" t="s">
        <v>91</v>
      </c>
      <c r="Q5" s="96" t="s">
        <v>93</v>
      </c>
      <c r="R5" s="96" t="s">
        <v>31</v>
      </c>
      <c r="S5" s="96" t="s">
        <v>94</v>
      </c>
      <c r="T5" s="96" t="s">
        <v>22</v>
      </c>
      <c r="U5" s="96" t="s">
        <v>92</v>
      </c>
      <c r="V5" s="96" t="s">
        <v>95</v>
      </c>
      <c r="W5" s="96" t="s">
        <v>96</v>
      </c>
      <c r="X5" s="96" t="s">
        <v>6</v>
      </c>
      <c r="Y5" s="96" t="s">
        <v>97</v>
      </c>
      <c r="Z5" s="96" t="s">
        <v>98</v>
      </c>
      <c r="AA5" s="96" t="s">
        <v>99</v>
      </c>
      <c r="AB5" s="96" t="s">
        <v>100</v>
      </c>
      <c r="AC5" s="96" t="s">
        <v>101</v>
      </c>
      <c r="AD5" s="96" t="s">
        <v>102</v>
      </c>
      <c r="AE5" s="96" t="s">
        <v>72</v>
      </c>
      <c r="AF5" s="96" t="s">
        <v>103</v>
      </c>
      <c r="AG5" s="96" t="s">
        <v>104</v>
      </c>
      <c r="AH5" s="96" t="s">
        <v>79</v>
      </c>
      <c r="AI5" s="96" t="s">
        <v>105</v>
      </c>
      <c r="AJ5" s="96" t="s">
        <v>97</v>
      </c>
      <c r="AK5" s="96" t="s">
        <v>98</v>
      </c>
      <c r="AL5" s="96" t="s">
        <v>99</v>
      </c>
      <c r="AM5" s="96" t="s">
        <v>100</v>
      </c>
      <c r="AN5" s="96" t="s">
        <v>101</v>
      </c>
      <c r="AO5" s="96" t="s">
        <v>102</v>
      </c>
      <c r="AP5" s="96" t="s">
        <v>72</v>
      </c>
      <c r="AQ5" s="96" t="s">
        <v>103</v>
      </c>
      <c r="AR5" s="96" t="s">
        <v>104</v>
      </c>
      <c r="AS5" s="96" t="s">
        <v>79</v>
      </c>
      <c r="AT5" s="96" t="s">
        <v>105</v>
      </c>
      <c r="AU5" s="96" t="s">
        <v>97</v>
      </c>
      <c r="AV5" s="96" t="s">
        <v>98</v>
      </c>
      <c r="AW5" s="96" t="s">
        <v>99</v>
      </c>
      <c r="AX5" s="96" t="s">
        <v>100</v>
      </c>
      <c r="AY5" s="96" t="s">
        <v>101</v>
      </c>
      <c r="AZ5" s="96" t="s">
        <v>102</v>
      </c>
      <c r="BA5" s="96" t="s">
        <v>72</v>
      </c>
      <c r="BB5" s="96" t="s">
        <v>103</v>
      </c>
      <c r="BC5" s="96" t="s">
        <v>104</v>
      </c>
      <c r="BD5" s="96" t="s">
        <v>79</v>
      </c>
      <c r="BE5" s="96" t="s">
        <v>105</v>
      </c>
      <c r="BF5" s="96" t="s">
        <v>97</v>
      </c>
      <c r="BG5" s="96" t="s">
        <v>98</v>
      </c>
      <c r="BH5" s="96" t="s">
        <v>99</v>
      </c>
      <c r="BI5" s="96" t="s">
        <v>100</v>
      </c>
      <c r="BJ5" s="96" t="s">
        <v>101</v>
      </c>
      <c r="BK5" s="96" t="s">
        <v>102</v>
      </c>
      <c r="BL5" s="96" t="s">
        <v>72</v>
      </c>
      <c r="BM5" s="96" t="s">
        <v>103</v>
      </c>
      <c r="BN5" s="96" t="s">
        <v>104</v>
      </c>
      <c r="BO5" s="96" t="s">
        <v>79</v>
      </c>
      <c r="BP5" s="96" t="s">
        <v>105</v>
      </c>
      <c r="BQ5" s="96" t="s">
        <v>97</v>
      </c>
      <c r="BR5" s="96" t="s">
        <v>98</v>
      </c>
      <c r="BS5" s="96" t="s">
        <v>99</v>
      </c>
      <c r="BT5" s="96" t="s">
        <v>100</v>
      </c>
      <c r="BU5" s="96" t="s">
        <v>101</v>
      </c>
      <c r="BV5" s="96" t="s">
        <v>102</v>
      </c>
      <c r="BW5" s="96" t="s">
        <v>72</v>
      </c>
      <c r="BX5" s="96" t="s">
        <v>103</v>
      </c>
      <c r="BY5" s="96" t="s">
        <v>104</v>
      </c>
      <c r="BZ5" s="96" t="s">
        <v>79</v>
      </c>
      <c r="CA5" s="96" t="s">
        <v>105</v>
      </c>
      <c r="CB5" s="96" t="s">
        <v>97</v>
      </c>
      <c r="CC5" s="96" t="s">
        <v>98</v>
      </c>
      <c r="CD5" s="96" t="s">
        <v>99</v>
      </c>
      <c r="CE5" s="96" t="s">
        <v>100</v>
      </c>
      <c r="CF5" s="96" t="s">
        <v>101</v>
      </c>
      <c r="CG5" s="96" t="s">
        <v>102</v>
      </c>
      <c r="CH5" s="96" t="s">
        <v>72</v>
      </c>
      <c r="CI5" s="96" t="s">
        <v>103</v>
      </c>
      <c r="CJ5" s="96" t="s">
        <v>104</v>
      </c>
      <c r="CK5" s="96" t="s">
        <v>79</v>
      </c>
      <c r="CL5" s="96" t="s">
        <v>105</v>
      </c>
      <c r="CM5" s="96" t="s">
        <v>97</v>
      </c>
      <c r="CN5" s="96" t="s">
        <v>98</v>
      </c>
      <c r="CO5" s="96" t="s">
        <v>99</v>
      </c>
      <c r="CP5" s="96" t="s">
        <v>100</v>
      </c>
      <c r="CQ5" s="96" t="s">
        <v>101</v>
      </c>
      <c r="CR5" s="96" t="s">
        <v>102</v>
      </c>
      <c r="CS5" s="96" t="s">
        <v>72</v>
      </c>
      <c r="CT5" s="96" t="s">
        <v>103</v>
      </c>
      <c r="CU5" s="96" t="s">
        <v>104</v>
      </c>
      <c r="CV5" s="96" t="s">
        <v>79</v>
      </c>
      <c r="CW5" s="96" t="s">
        <v>105</v>
      </c>
      <c r="CX5" s="96" t="s">
        <v>97</v>
      </c>
      <c r="CY5" s="96" t="s">
        <v>98</v>
      </c>
      <c r="CZ5" s="96" t="s">
        <v>99</v>
      </c>
      <c r="DA5" s="96" t="s">
        <v>100</v>
      </c>
      <c r="DB5" s="96" t="s">
        <v>101</v>
      </c>
      <c r="DC5" s="96" t="s">
        <v>102</v>
      </c>
      <c r="DD5" s="96" t="s">
        <v>72</v>
      </c>
      <c r="DE5" s="96" t="s">
        <v>103</v>
      </c>
      <c r="DF5" s="96" t="s">
        <v>104</v>
      </c>
      <c r="DG5" s="96" t="s">
        <v>79</v>
      </c>
      <c r="DH5" s="96" t="s">
        <v>105</v>
      </c>
      <c r="DI5" s="125"/>
      <c r="DJ5" s="125"/>
      <c r="DK5" s="96" t="s">
        <v>97</v>
      </c>
      <c r="DL5" s="96" t="s">
        <v>98</v>
      </c>
      <c r="DM5" s="96" t="s">
        <v>99</v>
      </c>
      <c r="DN5" s="96" t="s">
        <v>100</v>
      </c>
      <c r="DO5" s="96" t="s">
        <v>101</v>
      </c>
      <c r="DP5" s="96" t="s">
        <v>102</v>
      </c>
      <c r="DQ5" s="96" t="s">
        <v>72</v>
      </c>
      <c r="DR5" s="96" t="s">
        <v>103</v>
      </c>
      <c r="DS5" s="96" t="s">
        <v>104</v>
      </c>
      <c r="DT5" s="96" t="s">
        <v>79</v>
      </c>
      <c r="DU5" s="96" t="s">
        <v>61</v>
      </c>
      <c r="DV5" s="96" t="s">
        <v>97</v>
      </c>
      <c r="DW5" s="96" t="s">
        <v>98</v>
      </c>
      <c r="DX5" s="96" t="s">
        <v>99</v>
      </c>
      <c r="DY5" s="96" t="s">
        <v>100</v>
      </c>
      <c r="DZ5" s="96" t="s">
        <v>101</v>
      </c>
      <c r="EA5" s="96" t="s">
        <v>102</v>
      </c>
      <c r="EB5" s="96" t="s">
        <v>72</v>
      </c>
      <c r="EC5" s="96" t="s">
        <v>103</v>
      </c>
      <c r="ED5" s="96" t="s">
        <v>104</v>
      </c>
      <c r="EE5" s="96" t="s">
        <v>79</v>
      </c>
      <c r="EF5" s="96" t="s">
        <v>105</v>
      </c>
      <c r="EG5" s="96" t="s">
        <v>106</v>
      </c>
      <c r="EH5" s="96" t="s">
        <v>107</v>
      </c>
      <c r="EI5" s="96" t="s">
        <v>108</v>
      </c>
      <c r="EJ5" s="96" t="s">
        <v>109</v>
      </c>
      <c r="EK5" s="96" t="s">
        <v>110</v>
      </c>
      <c r="EL5" s="96" t="s">
        <v>65</v>
      </c>
      <c r="EM5" s="96" t="s">
        <v>111</v>
      </c>
      <c r="EN5" s="96" t="s">
        <v>112</v>
      </c>
      <c r="EO5" s="96" t="s">
        <v>113</v>
      </c>
      <c r="EP5" s="96" t="s">
        <v>114</v>
      </c>
    </row>
    <row r="6" spans="1:146" s="85" customFormat="1">
      <c r="A6" s="86" t="s">
        <v>115</v>
      </c>
      <c r="B6" s="91">
        <f t="shared" ref="B6:G6" si="1">B8</f>
        <v>2022</v>
      </c>
      <c r="C6" s="91">
        <f t="shared" si="1"/>
        <v>352012</v>
      </c>
      <c r="D6" s="91">
        <f t="shared" si="1"/>
        <v>47</v>
      </c>
      <c r="E6" s="91">
        <f t="shared" si="1"/>
        <v>11</v>
      </c>
      <c r="F6" s="91">
        <f t="shared" si="1"/>
        <v>1</v>
      </c>
      <c r="G6" s="91">
        <f t="shared" si="1"/>
        <v>2</v>
      </c>
      <c r="H6" s="91" t="str">
        <f>SUBSTITUTE(H8,"　","")</f>
        <v>山口県下関市</v>
      </c>
      <c r="I6" s="91" t="str">
        <f t="shared" ref="I6:X6" si="2">I8</f>
        <v>サングリーン菊川</v>
      </c>
      <c r="J6" s="91" t="str">
        <f t="shared" si="2"/>
        <v>法非適用</v>
      </c>
      <c r="K6" s="91" t="str">
        <f t="shared" si="2"/>
        <v>観光施設事業</v>
      </c>
      <c r="L6" s="91" t="str">
        <f t="shared" si="2"/>
        <v>休養宿泊施設</v>
      </c>
      <c r="M6" s="91" t="str">
        <f t="shared" si="2"/>
        <v>Ａ１Ｂ２</v>
      </c>
      <c r="N6" s="91" t="str">
        <f t="shared" si="2"/>
        <v>非設置</v>
      </c>
      <c r="O6" s="99" t="str">
        <f t="shared" si="2"/>
        <v>該当数値なし</v>
      </c>
      <c r="P6" s="99" t="str">
        <f t="shared" si="2"/>
        <v>該当数値なし</v>
      </c>
      <c r="Q6" s="101">
        <f t="shared" si="2"/>
        <v>2064</v>
      </c>
      <c r="R6" s="103">
        <f t="shared" si="2"/>
        <v>58</v>
      </c>
      <c r="S6" s="104">
        <f t="shared" si="2"/>
        <v>8188</v>
      </c>
      <c r="T6" s="91" t="str">
        <f t="shared" si="2"/>
        <v>利用料金制</v>
      </c>
      <c r="U6" s="99">
        <f t="shared" si="2"/>
        <v>47.6</v>
      </c>
      <c r="V6" s="91" t="str">
        <f t="shared" si="2"/>
        <v>無</v>
      </c>
      <c r="W6" s="107">
        <f t="shared" si="2"/>
        <v>53.8</v>
      </c>
      <c r="X6" s="91" t="str">
        <f t="shared" si="2"/>
        <v>有</v>
      </c>
      <c r="Y6" s="111">
        <f t="shared" ref="Y6:AH6" si="3">IF(Y8="-",NA(),Y8)</f>
        <v>88.8</v>
      </c>
      <c r="Z6" s="111">
        <f t="shared" si="3"/>
        <v>85</v>
      </c>
      <c r="AA6" s="111">
        <f t="shared" si="3"/>
        <v>99.5</v>
      </c>
      <c r="AB6" s="111">
        <f t="shared" si="3"/>
        <v>73</v>
      </c>
      <c r="AC6" s="111">
        <f t="shared" si="3"/>
        <v>77.2</v>
      </c>
      <c r="AD6" s="111">
        <f t="shared" si="3"/>
        <v>96.2</v>
      </c>
      <c r="AE6" s="111">
        <f t="shared" si="3"/>
        <v>92.2</v>
      </c>
      <c r="AF6" s="111">
        <f t="shared" si="3"/>
        <v>96.8</v>
      </c>
      <c r="AG6" s="111">
        <f t="shared" si="3"/>
        <v>94</v>
      </c>
      <c r="AH6" s="111">
        <f t="shared" si="3"/>
        <v>98.4</v>
      </c>
      <c r="AI6" s="111" t="str">
        <f>IF(AI8="-","【-】","【"&amp;SUBSTITUTE(TEXT(AI8,"#,##0.0"),"-","△")&amp;"】")</f>
        <v>【115.2】</v>
      </c>
      <c r="AJ6" s="111">
        <f t="shared" ref="AJ6:AS6" si="4">IF(AJ8="-",NA(),AJ8)</f>
        <v>9.5</v>
      </c>
      <c r="AK6" s="111">
        <f t="shared" si="4"/>
        <v>4.2</v>
      </c>
      <c r="AL6" s="111">
        <f t="shared" si="4"/>
        <v>8.1</v>
      </c>
      <c r="AM6" s="111">
        <f t="shared" si="4"/>
        <v>14.1</v>
      </c>
      <c r="AN6" s="111">
        <f t="shared" si="4"/>
        <v>6.2</v>
      </c>
      <c r="AO6" s="111">
        <f t="shared" si="4"/>
        <v>26.5</v>
      </c>
      <c r="AP6" s="111">
        <f t="shared" si="4"/>
        <v>19.5</v>
      </c>
      <c r="AQ6" s="111">
        <f t="shared" si="4"/>
        <v>47.8</v>
      </c>
      <c r="AR6" s="111">
        <f t="shared" si="4"/>
        <v>27.2</v>
      </c>
      <c r="AS6" s="111">
        <f t="shared" si="4"/>
        <v>23.7</v>
      </c>
      <c r="AT6" s="111" t="str">
        <f>IF(AT8="-","【-】","【"&amp;SUBSTITUTE(TEXT(AT8,"#,##0.0"),"-","△")&amp;"】")</f>
        <v>【26.4】</v>
      </c>
      <c r="AU6" s="101">
        <f t="shared" ref="AU6:BD6" si="5">IF(AU8="-",NA(),AU8)</f>
        <v>2171</v>
      </c>
      <c r="AV6" s="101">
        <f t="shared" si="5"/>
        <v>914</v>
      </c>
      <c r="AW6" s="101">
        <f t="shared" si="5"/>
        <v>1829</v>
      </c>
      <c r="AX6" s="101">
        <f t="shared" si="5"/>
        <v>3464</v>
      </c>
      <c r="AY6" s="101">
        <f t="shared" si="5"/>
        <v>1250</v>
      </c>
      <c r="AZ6" s="101">
        <f t="shared" si="5"/>
        <v>3770</v>
      </c>
      <c r="BA6" s="101">
        <f t="shared" si="5"/>
        <v>3122</v>
      </c>
      <c r="BB6" s="101">
        <f t="shared" si="5"/>
        <v>63431</v>
      </c>
      <c r="BC6" s="101">
        <f t="shared" si="5"/>
        <v>541785</v>
      </c>
      <c r="BD6" s="101">
        <f t="shared" si="5"/>
        <v>5910</v>
      </c>
      <c r="BE6" s="101" t="str">
        <f>IF(BE8="-","【-】","【"&amp;SUBSTITUTE(TEXT(BE8,"#,##0"),"-","△")&amp;"】")</f>
        <v>【73,677】</v>
      </c>
      <c r="BF6" s="111">
        <f t="shared" ref="BF6:BO6" si="6">IF(BF8="-",NA(),BF8)</f>
        <v>28</v>
      </c>
      <c r="BG6" s="111">
        <f t="shared" si="6"/>
        <v>25.5</v>
      </c>
      <c r="BH6" s="111">
        <f t="shared" si="6"/>
        <v>20.399999999999999</v>
      </c>
      <c r="BI6" s="111">
        <f t="shared" si="6"/>
        <v>20.399999999999999</v>
      </c>
      <c r="BJ6" s="111">
        <f t="shared" si="6"/>
        <v>31.3</v>
      </c>
      <c r="BK6" s="111">
        <f t="shared" si="6"/>
        <v>22.7</v>
      </c>
      <c r="BL6" s="111">
        <f t="shared" si="6"/>
        <v>19.100000000000001</v>
      </c>
      <c r="BM6" s="111">
        <f t="shared" si="6"/>
        <v>5.0999999999999996</v>
      </c>
      <c r="BN6" s="111">
        <f t="shared" si="6"/>
        <v>14.6</v>
      </c>
      <c r="BO6" s="111">
        <f t="shared" si="6"/>
        <v>18.600000000000001</v>
      </c>
      <c r="BP6" s="111" t="str">
        <f>IF(BP8="-","【-】","【"&amp;SUBSTITUTE(TEXT(BP8,"#,##0.0"),"-","△")&amp;"】")</f>
        <v>【16.8】</v>
      </c>
      <c r="BQ6" s="111">
        <f t="shared" ref="BQ6:BZ6" si="7">IF(BQ8="-",NA(),BQ8)</f>
        <v>46.5</v>
      </c>
      <c r="BR6" s="111">
        <f t="shared" si="7"/>
        <v>48.8</v>
      </c>
      <c r="BS6" s="111">
        <f t="shared" si="7"/>
        <v>68.7</v>
      </c>
      <c r="BT6" s="111">
        <f t="shared" si="7"/>
        <v>64.5</v>
      </c>
      <c r="BU6" s="111">
        <f t="shared" si="7"/>
        <v>54.2</v>
      </c>
      <c r="BV6" s="111">
        <f t="shared" si="7"/>
        <v>37.200000000000003</v>
      </c>
      <c r="BW6" s="111">
        <f t="shared" si="7"/>
        <v>40.299999999999997</v>
      </c>
      <c r="BX6" s="111">
        <f t="shared" si="7"/>
        <v>100.4</v>
      </c>
      <c r="BY6" s="111">
        <f t="shared" si="7"/>
        <v>273.39999999999998</v>
      </c>
      <c r="BZ6" s="111">
        <f t="shared" si="7"/>
        <v>255.5</v>
      </c>
      <c r="CA6" s="111" t="str">
        <f>IF(CA8="-","【-】","【"&amp;SUBSTITUTE(TEXT(CA8,"#,##0.0"),"-","△")&amp;"】")</f>
        <v>【109.1】</v>
      </c>
      <c r="CB6" s="111">
        <f t="shared" ref="CB6:CK6" si="8">IF(CB8="-",NA(),CB8)</f>
        <v>-26.2</v>
      </c>
      <c r="CC6" s="111">
        <f t="shared" si="8"/>
        <v>-24</v>
      </c>
      <c r="CD6" s="111">
        <f t="shared" si="8"/>
        <v>-75.599999999999994</v>
      </c>
      <c r="CE6" s="111">
        <f t="shared" si="8"/>
        <v>-80.5</v>
      </c>
      <c r="CF6" s="111">
        <f t="shared" si="8"/>
        <v>-44.5</v>
      </c>
      <c r="CG6" s="111">
        <f t="shared" si="8"/>
        <v>-53.9</v>
      </c>
      <c r="CH6" s="111">
        <f t="shared" si="8"/>
        <v>-19.8</v>
      </c>
      <c r="CI6" s="111">
        <f t="shared" si="8"/>
        <v>-152.6</v>
      </c>
      <c r="CJ6" s="111">
        <f t="shared" si="8"/>
        <v>-62.5</v>
      </c>
      <c r="CK6" s="111">
        <f t="shared" si="8"/>
        <v>-110.4</v>
      </c>
      <c r="CL6" s="111" t="str">
        <f>IF(CL8="-","【-】","【"&amp;SUBSTITUTE(TEXT(CL8,"#,##0.0"),"-","△")&amp;"】")</f>
        <v>【△42.8】</v>
      </c>
      <c r="CM6" s="101">
        <f t="shared" ref="CM6:CV6" si="9">IF(CM8="-",NA(),CM8)</f>
        <v>-28174</v>
      </c>
      <c r="CN6" s="101">
        <f t="shared" si="9"/>
        <v>-22683</v>
      </c>
      <c r="CO6" s="101">
        <f t="shared" si="9"/>
        <v>-8349</v>
      </c>
      <c r="CP6" s="101">
        <f t="shared" si="9"/>
        <v>-15420</v>
      </c>
      <c r="CQ6" s="101">
        <f t="shared" si="9"/>
        <v>-37888</v>
      </c>
      <c r="CR6" s="101">
        <f t="shared" si="9"/>
        <v>-10800</v>
      </c>
      <c r="CS6" s="101">
        <f t="shared" si="9"/>
        <v>-18007</v>
      </c>
      <c r="CT6" s="101">
        <f t="shared" si="9"/>
        <v>583147</v>
      </c>
      <c r="CU6" s="101">
        <f t="shared" si="9"/>
        <v>-24727</v>
      </c>
      <c r="CV6" s="101">
        <f t="shared" si="9"/>
        <v>-21071</v>
      </c>
      <c r="CW6" s="101" t="str">
        <f>IF(CW8="-","【-】","【"&amp;SUBSTITUTE(TEXT(CW8,"#,##0"),"-","△")&amp;"】")</f>
        <v>【△15,718】</v>
      </c>
      <c r="CX6" s="111"/>
      <c r="CY6" s="111"/>
      <c r="CZ6" s="111"/>
      <c r="DA6" s="111"/>
      <c r="DB6" s="111"/>
      <c r="DC6" s="111"/>
      <c r="DD6" s="111"/>
      <c r="DE6" s="111"/>
      <c r="DF6" s="111"/>
      <c r="DG6" s="111"/>
      <c r="DH6" s="111" t="s">
        <v>116</v>
      </c>
      <c r="DI6" s="103">
        <f>DI8</f>
        <v>40241</v>
      </c>
      <c r="DJ6" s="103">
        <f>DJ8</f>
        <v>10000</v>
      </c>
      <c r="DK6" s="111"/>
      <c r="DL6" s="111"/>
      <c r="DM6" s="111"/>
      <c r="DN6" s="111"/>
      <c r="DO6" s="111"/>
      <c r="DP6" s="111"/>
      <c r="DQ6" s="111"/>
      <c r="DR6" s="111"/>
      <c r="DS6" s="111"/>
      <c r="DT6" s="111"/>
      <c r="DU6" s="111" t="s">
        <v>116</v>
      </c>
      <c r="DV6" s="111">
        <f t="shared" ref="DV6:EE6" si="10">IF(DV8="-",NA(),DV8)</f>
        <v>0</v>
      </c>
      <c r="DW6" s="111">
        <f t="shared" si="10"/>
        <v>0</v>
      </c>
      <c r="DX6" s="111">
        <f t="shared" si="10"/>
        <v>0</v>
      </c>
      <c r="DY6" s="111">
        <f t="shared" si="10"/>
        <v>0</v>
      </c>
      <c r="DZ6" s="111">
        <f t="shared" si="10"/>
        <v>0</v>
      </c>
      <c r="EA6" s="111">
        <f t="shared" si="10"/>
        <v>536.70000000000005</v>
      </c>
      <c r="EB6" s="111">
        <f t="shared" si="10"/>
        <v>43.6</v>
      </c>
      <c r="EC6" s="111">
        <f t="shared" si="10"/>
        <v>330.8</v>
      </c>
      <c r="ED6" s="111">
        <f t="shared" si="10"/>
        <v>11.2</v>
      </c>
      <c r="EE6" s="111">
        <f t="shared" si="10"/>
        <v>7.9</v>
      </c>
      <c r="EF6" s="111" t="str">
        <f>IF(EF8="-","【-】","【"&amp;SUBSTITUTE(TEXT(EF8,"#,##0.0"),"-","△")&amp;"】")</f>
        <v>【23.0】</v>
      </c>
      <c r="EG6" s="129">
        <f t="shared" ref="EG6:EP6" si="11">IF(EG8="-",NA(),EG8)</f>
        <v>1.4e-003</v>
      </c>
      <c r="EH6" s="129">
        <f t="shared" si="11"/>
        <v>1.4e-003</v>
      </c>
      <c r="EI6" s="129">
        <f t="shared" si="11"/>
        <v>1.4e-003</v>
      </c>
      <c r="EJ6" s="129">
        <f t="shared" si="11"/>
        <v>1.2999999999999999e-003</v>
      </c>
      <c r="EK6" s="129">
        <f t="shared" si="11"/>
        <v>1.6999999999999999e-003</v>
      </c>
      <c r="EL6" s="129">
        <f t="shared" si="11"/>
        <v>0.21920000000000001</v>
      </c>
      <c r="EM6" s="129">
        <f t="shared" si="11"/>
        <v>0.1966</v>
      </c>
      <c r="EN6" s="129">
        <f t="shared" si="11"/>
        <v>0.20519999999999999</v>
      </c>
      <c r="EO6" s="129">
        <f t="shared" si="11"/>
        <v>0.184</v>
      </c>
      <c r="EP6" s="129">
        <f t="shared" si="11"/>
        <v>0.18240000000000001</v>
      </c>
    </row>
    <row r="7" spans="1:146" s="85" customFormat="1">
      <c r="A7" s="86" t="s">
        <v>3</v>
      </c>
      <c r="B7" s="91">
        <f t="shared" ref="B7:AH7" si="12">B8</f>
        <v>2022</v>
      </c>
      <c r="C7" s="91">
        <f t="shared" si="12"/>
        <v>352012</v>
      </c>
      <c r="D7" s="91">
        <f t="shared" si="12"/>
        <v>47</v>
      </c>
      <c r="E7" s="91">
        <f t="shared" si="12"/>
        <v>11</v>
      </c>
      <c r="F7" s="91">
        <f t="shared" si="12"/>
        <v>1</v>
      </c>
      <c r="G7" s="91">
        <f t="shared" si="12"/>
        <v>2</v>
      </c>
      <c r="H7" s="91" t="str">
        <f t="shared" si="12"/>
        <v>山口県　下関市</v>
      </c>
      <c r="I7" s="91" t="str">
        <f t="shared" si="12"/>
        <v>サングリーン菊川</v>
      </c>
      <c r="J7" s="91" t="str">
        <f t="shared" si="12"/>
        <v>法非適用</v>
      </c>
      <c r="K7" s="91" t="str">
        <f t="shared" si="12"/>
        <v>観光施設事業</v>
      </c>
      <c r="L7" s="91" t="str">
        <f t="shared" si="12"/>
        <v>休養宿泊施設</v>
      </c>
      <c r="M7" s="91" t="str">
        <f t="shared" si="12"/>
        <v>Ａ１Ｂ２</v>
      </c>
      <c r="N7" s="91" t="str">
        <f t="shared" si="12"/>
        <v>非設置</v>
      </c>
      <c r="O7" s="99" t="str">
        <f t="shared" si="12"/>
        <v>該当数値なし</v>
      </c>
      <c r="P7" s="99" t="str">
        <f t="shared" si="12"/>
        <v>該当数値なし</v>
      </c>
      <c r="Q7" s="101">
        <f t="shared" si="12"/>
        <v>2064</v>
      </c>
      <c r="R7" s="103">
        <f t="shared" si="12"/>
        <v>58</v>
      </c>
      <c r="S7" s="104">
        <f t="shared" si="12"/>
        <v>8188</v>
      </c>
      <c r="T7" s="91" t="str">
        <f t="shared" si="12"/>
        <v>利用料金制</v>
      </c>
      <c r="U7" s="99">
        <f t="shared" si="12"/>
        <v>47.6</v>
      </c>
      <c r="V7" s="91" t="str">
        <f t="shared" si="12"/>
        <v>無</v>
      </c>
      <c r="W7" s="107">
        <f t="shared" si="12"/>
        <v>53.8</v>
      </c>
      <c r="X7" s="91" t="str">
        <f t="shared" si="12"/>
        <v>有</v>
      </c>
      <c r="Y7" s="111">
        <f t="shared" si="12"/>
        <v>88.8</v>
      </c>
      <c r="Z7" s="111">
        <f t="shared" si="12"/>
        <v>85</v>
      </c>
      <c r="AA7" s="111">
        <f t="shared" si="12"/>
        <v>99.5</v>
      </c>
      <c r="AB7" s="111">
        <f t="shared" si="12"/>
        <v>73</v>
      </c>
      <c r="AC7" s="111">
        <f t="shared" si="12"/>
        <v>77.2</v>
      </c>
      <c r="AD7" s="111">
        <f t="shared" si="12"/>
        <v>96.2</v>
      </c>
      <c r="AE7" s="111">
        <f t="shared" si="12"/>
        <v>92.2</v>
      </c>
      <c r="AF7" s="111">
        <f t="shared" si="12"/>
        <v>96.8</v>
      </c>
      <c r="AG7" s="111">
        <f t="shared" si="12"/>
        <v>94</v>
      </c>
      <c r="AH7" s="111">
        <f t="shared" si="12"/>
        <v>98.4</v>
      </c>
      <c r="AI7" s="111"/>
      <c r="AJ7" s="111">
        <f t="shared" ref="AJ7:AS7" si="13">AJ8</f>
        <v>9.5</v>
      </c>
      <c r="AK7" s="111">
        <f t="shared" si="13"/>
        <v>4.2</v>
      </c>
      <c r="AL7" s="111">
        <f t="shared" si="13"/>
        <v>8.1</v>
      </c>
      <c r="AM7" s="111">
        <f t="shared" si="13"/>
        <v>14.1</v>
      </c>
      <c r="AN7" s="111">
        <f t="shared" si="13"/>
        <v>6.2</v>
      </c>
      <c r="AO7" s="111">
        <f t="shared" si="13"/>
        <v>26.5</v>
      </c>
      <c r="AP7" s="111">
        <f t="shared" si="13"/>
        <v>19.5</v>
      </c>
      <c r="AQ7" s="111">
        <f t="shared" si="13"/>
        <v>47.8</v>
      </c>
      <c r="AR7" s="111">
        <f t="shared" si="13"/>
        <v>27.2</v>
      </c>
      <c r="AS7" s="111">
        <f t="shared" si="13"/>
        <v>23.7</v>
      </c>
      <c r="AT7" s="111"/>
      <c r="AU7" s="101">
        <f t="shared" ref="AU7:BD7" si="14">AU8</f>
        <v>2171</v>
      </c>
      <c r="AV7" s="101">
        <f t="shared" si="14"/>
        <v>914</v>
      </c>
      <c r="AW7" s="101">
        <f t="shared" si="14"/>
        <v>1829</v>
      </c>
      <c r="AX7" s="101">
        <f t="shared" si="14"/>
        <v>3464</v>
      </c>
      <c r="AY7" s="101">
        <f t="shared" si="14"/>
        <v>1250</v>
      </c>
      <c r="AZ7" s="101">
        <f t="shared" si="14"/>
        <v>3770</v>
      </c>
      <c r="BA7" s="101">
        <f t="shared" si="14"/>
        <v>3122</v>
      </c>
      <c r="BB7" s="101">
        <f t="shared" si="14"/>
        <v>63431</v>
      </c>
      <c r="BC7" s="101">
        <f t="shared" si="14"/>
        <v>541785</v>
      </c>
      <c r="BD7" s="101">
        <f t="shared" si="14"/>
        <v>5910</v>
      </c>
      <c r="BE7" s="101"/>
      <c r="BF7" s="111">
        <f t="shared" ref="BF7:BO7" si="15">BF8</f>
        <v>28</v>
      </c>
      <c r="BG7" s="111">
        <f t="shared" si="15"/>
        <v>25.5</v>
      </c>
      <c r="BH7" s="111">
        <f t="shared" si="15"/>
        <v>20.399999999999999</v>
      </c>
      <c r="BI7" s="111">
        <f t="shared" si="15"/>
        <v>20.399999999999999</v>
      </c>
      <c r="BJ7" s="111">
        <f t="shared" si="15"/>
        <v>31.3</v>
      </c>
      <c r="BK7" s="111">
        <f t="shared" si="15"/>
        <v>22.7</v>
      </c>
      <c r="BL7" s="111">
        <f t="shared" si="15"/>
        <v>19.100000000000001</v>
      </c>
      <c r="BM7" s="111">
        <f t="shared" si="15"/>
        <v>5.0999999999999996</v>
      </c>
      <c r="BN7" s="111">
        <f t="shared" si="15"/>
        <v>14.6</v>
      </c>
      <c r="BO7" s="111">
        <f t="shared" si="15"/>
        <v>18.600000000000001</v>
      </c>
      <c r="BP7" s="111"/>
      <c r="BQ7" s="111">
        <f t="shared" ref="BQ7:BZ7" si="16">BQ8</f>
        <v>46.5</v>
      </c>
      <c r="BR7" s="111">
        <f t="shared" si="16"/>
        <v>48.8</v>
      </c>
      <c r="BS7" s="111">
        <f t="shared" si="16"/>
        <v>68.7</v>
      </c>
      <c r="BT7" s="111">
        <f t="shared" si="16"/>
        <v>64.5</v>
      </c>
      <c r="BU7" s="111">
        <f t="shared" si="16"/>
        <v>54.2</v>
      </c>
      <c r="BV7" s="111">
        <f t="shared" si="16"/>
        <v>37.200000000000003</v>
      </c>
      <c r="BW7" s="111">
        <f t="shared" si="16"/>
        <v>40.299999999999997</v>
      </c>
      <c r="BX7" s="111">
        <f t="shared" si="16"/>
        <v>100.4</v>
      </c>
      <c r="BY7" s="111">
        <f t="shared" si="16"/>
        <v>273.39999999999998</v>
      </c>
      <c r="BZ7" s="111">
        <f t="shared" si="16"/>
        <v>255.5</v>
      </c>
      <c r="CA7" s="111"/>
      <c r="CB7" s="111">
        <f t="shared" ref="CB7:CK7" si="17">CB8</f>
        <v>-26.2</v>
      </c>
      <c r="CC7" s="111">
        <f t="shared" si="17"/>
        <v>-24</v>
      </c>
      <c r="CD7" s="111">
        <f t="shared" si="17"/>
        <v>-75.599999999999994</v>
      </c>
      <c r="CE7" s="111">
        <f t="shared" si="17"/>
        <v>-80.5</v>
      </c>
      <c r="CF7" s="111">
        <f t="shared" si="17"/>
        <v>-44.5</v>
      </c>
      <c r="CG7" s="111">
        <f t="shared" si="17"/>
        <v>-53.9</v>
      </c>
      <c r="CH7" s="111">
        <f t="shared" si="17"/>
        <v>-19.8</v>
      </c>
      <c r="CI7" s="111">
        <f t="shared" si="17"/>
        <v>-152.6</v>
      </c>
      <c r="CJ7" s="111">
        <f t="shared" si="17"/>
        <v>-62.5</v>
      </c>
      <c r="CK7" s="111">
        <f t="shared" si="17"/>
        <v>-110.4</v>
      </c>
      <c r="CL7" s="111"/>
      <c r="CM7" s="101">
        <f t="shared" ref="CM7:CV7" si="18">CM8</f>
        <v>-28174</v>
      </c>
      <c r="CN7" s="101">
        <f t="shared" si="18"/>
        <v>-22683</v>
      </c>
      <c r="CO7" s="101">
        <f t="shared" si="18"/>
        <v>-8349</v>
      </c>
      <c r="CP7" s="101">
        <f t="shared" si="18"/>
        <v>-15420</v>
      </c>
      <c r="CQ7" s="101">
        <f t="shared" si="18"/>
        <v>-37888</v>
      </c>
      <c r="CR7" s="101">
        <f t="shared" si="18"/>
        <v>-10800</v>
      </c>
      <c r="CS7" s="101">
        <f t="shared" si="18"/>
        <v>-18007</v>
      </c>
      <c r="CT7" s="101">
        <f t="shared" si="18"/>
        <v>583147</v>
      </c>
      <c r="CU7" s="101">
        <f t="shared" si="18"/>
        <v>-24727</v>
      </c>
      <c r="CV7" s="101">
        <f t="shared" si="18"/>
        <v>-21071</v>
      </c>
      <c r="CW7" s="101"/>
      <c r="CX7" s="111" t="s">
        <v>116</v>
      </c>
      <c r="CY7" s="111" t="s">
        <v>116</v>
      </c>
      <c r="CZ7" s="111" t="s">
        <v>116</v>
      </c>
      <c r="DA7" s="111" t="s">
        <v>116</v>
      </c>
      <c r="DB7" s="111" t="s">
        <v>116</v>
      </c>
      <c r="DC7" s="111" t="s">
        <v>116</v>
      </c>
      <c r="DD7" s="111" t="s">
        <v>116</v>
      </c>
      <c r="DE7" s="111" t="s">
        <v>116</v>
      </c>
      <c r="DF7" s="111" t="s">
        <v>116</v>
      </c>
      <c r="DG7" s="111" t="s">
        <v>116</v>
      </c>
      <c r="DH7" s="111"/>
      <c r="DI7" s="103">
        <f>DI8</f>
        <v>40241</v>
      </c>
      <c r="DJ7" s="103">
        <f>DJ8</f>
        <v>10000</v>
      </c>
      <c r="DK7" s="111" t="s">
        <v>116</v>
      </c>
      <c r="DL7" s="111" t="s">
        <v>116</v>
      </c>
      <c r="DM7" s="111" t="s">
        <v>116</v>
      </c>
      <c r="DN7" s="111" t="s">
        <v>116</v>
      </c>
      <c r="DO7" s="111" t="s">
        <v>116</v>
      </c>
      <c r="DP7" s="111" t="s">
        <v>116</v>
      </c>
      <c r="DQ7" s="111" t="s">
        <v>116</v>
      </c>
      <c r="DR7" s="111" t="s">
        <v>116</v>
      </c>
      <c r="DS7" s="111" t="s">
        <v>116</v>
      </c>
      <c r="DT7" s="111" t="s">
        <v>116</v>
      </c>
      <c r="DU7" s="111"/>
      <c r="DV7" s="111">
        <f t="shared" ref="DV7:EE7" si="19">DV8</f>
        <v>0</v>
      </c>
      <c r="DW7" s="111">
        <f t="shared" si="19"/>
        <v>0</v>
      </c>
      <c r="DX7" s="111">
        <f t="shared" si="19"/>
        <v>0</v>
      </c>
      <c r="DY7" s="111">
        <f t="shared" si="19"/>
        <v>0</v>
      </c>
      <c r="DZ7" s="111">
        <f t="shared" si="19"/>
        <v>0</v>
      </c>
      <c r="EA7" s="111">
        <f t="shared" si="19"/>
        <v>536.70000000000005</v>
      </c>
      <c r="EB7" s="111">
        <f t="shared" si="19"/>
        <v>43.6</v>
      </c>
      <c r="EC7" s="111">
        <f t="shared" si="19"/>
        <v>330.8</v>
      </c>
      <c r="ED7" s="111">
        <f t="shared" si="19"/>
        <v>11.2</v>
      </c>
      <c r="EE7" s="111">
        <f t="shared" si="19"/>
        <v>7.9</v>
      </c>
      <c r="EF7" s="111"/>
      <c r="EG7" s="129"/>
      <c r="EH7" s="129"/>
      <c r="EI7" s="129"/>
      <c r="EJ7" s="129"/>
      <c r="EK7" s="129"/>
      <c r="EL7" s="129"/>
      <c r="EM7" s="129"/>
      <c r="EN7" s="129"/>
      <c r="EO7" s="129"/>
      <c r="EP7" s="129"/>
    </row>
    <row r="8" spans="1:146" s="85" customFormat="1">
      <c r="A8" s="86"/>
      <c r="B8" s="92">
        <v>2022</v>
      </c>
      <c r="C8" s="92">
        <v>352012</v>
      </c>
      <c r="D8" s="92">
        <v>47</v>
      </c>
      <c r="E8" s="92">
        <v>11</v>
      </c>
      <c r="F8" s="92">
        <v>1</v>
      </c>
      <c r="G8" s="92">
        <v>2</v>
      </c>
      <c r="H8" s="92" t="s">
        <v>117</v>
      </c>
      <c r="I8" s="92" t="s">
        <v>60</v>
      </c>
      <c r="J8" s="92" t="s">
        <v>118</v>
      </c>
      <c r="K8" s="92" t="s">
        <v>119</v>
      </c>
      <c r="L8" s="92" t="s">
        <v>120</v>
      </c>
      <c r="M8" s="92" t="s">
        <v>121</v>
      </c>
      <c r="N8" s="92" t="s">
        <v>33</v>
      </c>
      <c r="O8" s="100" t="s">
        <v>122</v>
      </c>
      <c r="P8" s="100" t="s">
        <v>122</v>
      </c>
      <c r="Q8" s="102">
        <v>2064</v>
      </c>
      <c r="R8" s="102">
        <v>58</v>
      </c>
      <c r="S8" s="105">
        <v>8188</v>
      </c>
      <c r="T8" s="92" t="s">
        <v>123</v>
      </c>
      <c r="U8" s="100">
        <v>47.6</v>
      </c>
      <c r="V8" s="92" t="s">
        <v>124</v>
      </c>
      <c r="W8" s="108">
        <v>53.8</v>
      </c>
      <c r="X8" s="92" t="s">
        <v>125</v>
      </c>
      <c r="Y8" s="112">
        <v>88.8</v>
      </c>
      <c r="Z8" s="112">
        <v>85</v>
      </c>
      <c r="AA8" s="112">
        <v>99.5</v>
      </c>
      <c r="AB8" s="112">
        <v>73</v>
      </c>
      <c r="AC8" s="112">
        <v>77.2</v>
      </c>
      <c r="AD8" s="112">
        <v>96.2</v>
      </c>
      <c r="AE8" s="112">
        <v>92.2</v>
      </c>
      <c r="AF8" s="112">
        <v>96.8</v>
      </c>
      <c r="AG8" s="112">
        <v>94</v>
      </c>
      <c r="AH8" s="112">
        <v>98.4</v>
      </c>
      <c r="AI8" s="112">
        <v>115.2</v>
      </c>
      <c r="AJ8" s="112">
        <v>9.5</v>
      </c>
      <c r="AK8" s="112">
        <v>4.2</v>
      </c>
      <c r="AL8" s="112">
        <v>8.1</v>
      </c>
      <c r="AM8" s="112">
        <v>14.1</v>
      </c>
      <c r="AN8" s="112">
        <v>6.2</v>
      </c>
      <c r="AO8" s="112">
        <v>26.5</v>
      </c>
      <c r="AP8" s="112">
        <v>19.5</v>
      </c>
      <c r="AQ8" s="112">
        <v>47.8</v>
      </c>
      <c r="AR8" s="112">
        <v>27.2</v>
      </c>
      <c r="AS8" s="112">
        <v>23.7</v>
      </c>
      <c r="AT8" s="112">
        <v>26.4</v>
      </c>
      <c r="AU8" s="119">
        <v>2171</v>
      </c>
      <c r="AV8" s="119">
        <v>914</v>
      </c>
      <c r="AW8" s="119">
        <v>1829</v>
      </c>
      <c r="AX8" s="119">
        <v>3464</v>
      </c>
      <c r="AY8" s="119">
        <v>1250</v>
      </c>
      <c r="AZ8" s="119">
        <v>3770</v>
      </c>
      <c r="BA8" s="119">
        <v>3122</v>
      </c>
      <c r="BB8" s="119">
        <v>63431</v>
      </c>
      <c r="BC8" s="119">
        <v>541785</v>
      </c>
      <c r="BD8" s="119">
        <v>5910</v>
      </c>
      <c r="BE8" s="119">
        <v>73677</v>
      </c>
      <c r="BF8" s="112">
        <v>28</v>
      </c>
      <c r="BG8" s="112">
        <v>25.5</v>
      </c>
      <c r="BH8" s="112">
        <v>20.399999999999999</v>
      </c>
      <c r="BI8" s="112">
        <v>20.399999999999999</v>
      </c>
      <c r="BJ8" s="112">
        <v>31.3</v>
      </c>
      <c r="BK8" s="112">
        <v>22.7</v>
      </c>
      <c r="BL8" s="112">
        <v>19.100000000000001</v>
      </c>
      <c r="BM8" s="112">
        <v>5.0999999999999996</v>
      </c>
      <c r="BN8" s="112">
        <v>14.6</v>
      </c>
      <c r="BO8" s="112">
        <v>18.600000000000001</v>
      </c>
      <c r="BP8" s="112">
        <v>16.8</v>
      </c>
      <c r="BQ8" s="112">
        <v>46.5</v>
      </c>
      <c r="BR8" s="112">
        <v>48.8</v>
      </c>
      <c r="BS8" s="112">
        <v>68.7</v>
      </c>
      <c r="BT8" s="112">
        <v>64.5</v>
      </c>
      <c r="BU8" s="112">
        <v>54.2</v>
      </c>
      <c r="BV8" s="112">
        <v>37.200000000000003</v>
      </c>
      <c r="BW8" s="112">
        <v>40.299999999999997</v>
      </c>
      <c r="BX8" s="112">
        <v>100.4</v>
      </c>
      <c r="BY8" s="112">
        <v>273.39999999999998</v>
      </c>
      <c r="BZ8" s="112">
        <v>255.5</v>
      </c>
      <c r="CA8" s="112">
        <v>109.1</v>
      </c>
      <c r="CB8" s="112">
        <v>-26.2</v>
      </c>
      <c r="CC8" s="112">
        <v>-24</v>
      </c>
      <c r="CD8" s="112">
        <v>-75.599999999999994</v>
      </c>
      <c r="CE8" s="121">
        <v>-80.5</v>
      </c>
      <c r="CF8" s="121">
        <v>-44.5</v>
      </c>
      <c r="CG8" s="112">
        <v>-53.9</v>
      </c>
      <c r="CH8" s="112">
        <v>-19.8</v>
      </c>
      <c r="CI8" s="112">
        <v>-152.6</v>
      </c>
      <c r="CJ8" s="112">
        <v>-62.5</v>
      </c>
      <c r="CK8" s="112">
        <v>-110.4</v>
      </c>
      <c r="CL8" s="112">
        <v>-42.8</v>
      </c>
      <c r="CM8" s="119">
        <v>-28174</v>
      </c>
      <c r="CN8" s="119">
        <v>-22683</v>
      </c>
      <c r="CO8" s="119">
        <v>-8349</v>
      </c>
      <c r="CP8" s="119">
        <v>-15420</v>
      </c>
      <c r="CQ8" s="119">
        <v>-37888</v>
      </c>
      <c r="CR8" s="119">
        <v>-10800</v>
      </c>
      <c r="CS8" s="119">
        <v>-18007</v>
      </c>
      <c r="CT8" s="119">
        <v>583147</v>
      </c>
      <c r="CU8" s="119">
        <v>-24727</v>
      </c>
      <c r="CV8" s="119">
        <v>-21071</v>
      </c>
      <c r="CW8" s="119">
        <v>-15718</v>
      </c>
      <c r="CX8" s="112" t="s">
        <v>46</v>
      </c>
      <c r="CY8" s="112" t="s">
        <v>46</v>
      </c>
      <c r="CZ8" s="112" t="s">
        <v>46</v>
      </c>
      <c r="DA8" s="112" t="s">
        <v>46</v>
      </c>
      <c r="DB8" s="112" t="s">
        <v>46</v>
      </c>
      <c r="DC8" s="112" t="s">
        <v>46</v>
      </c>
      <c r="DD8" s="112" t="s">
        <v>46</v>
      </c>
      <c r="DE8" s="112" t="s">
        <v>46</v>
      </c>
      <c r="DF8" s="112" t="s">
        <v>46</v>
      </c>
      <c r="DG8" s="112" t="s">
        <v>46</v>
      </c>
      <c r="DH8" s="112" t="s">
        <v>46</v>
      </c>
      <c r="DI8" s="102">
        <v>40241</v>
      </c>
      <c r="DJ8" s="102">
        <v>10000</v>
      </c>
      <c r="DK8" s="112" t="s">
        <v>46</v>
      </c>
      <c r="DL8" s="112" t="s">
        <v>46</v>
      </c>
      <c r="DM8" s="112" t="s">
        <v>46</v>
      </c>
      <c r="DN8" s="112" t="s">
        <v>46</v>
      </c>
      <c r="DO8" s="112" t="s">
        <v>46</v>
      </c>
      <c r="DP8" s="112" t="s">
        <v>46</v>
      </c>
      <c r="DQ8" s="112" t="s">
        <v>46</v>
      </c>
      <c r="DR8" s="112" t="s">
        <v>46</v>
      </c>
      <c r="DS8" s="112" t="s">
        <v>46</v>
      </c>
      <c r="DT8" s="112" t="s">
        <v>46</v>
      </c>
      <c r="DU8" s="112" t="s">
        <v>46</v>
      </c>
      <c r="DV8" s="112">
        <v>0</v>
      </c>
      <c r="DW8" s="112">
        <v>0</v>
      </c>
      <c r="DX8" s="112">
        <v>0</v>
      </c>
      <c r="DY8" s="112">
        <v>0</v>
      </c>
      <c r="DZ8" s="112">
        <v>0</v>
      </c>
      <c r="EA8" s="112">
        <v>536.70000000000005</v>
      </c>
      <c r="EB8" s="112">
        <v>43.6</v>
      </c>
      <c r="EC8" s="112">
        <v>330.8</v>
      </c>
      <c r="ED8" s="112">
        <v>11.2</v>
      </c>
      <c r="EE8" s="112">
        <v>7.9</v>
      </c>
      <c r="EF8" s="112">
        <v>23</v>
      </c>
      <c r="EG8" s="130">
        <v>1.4e-003</v>
      </c>
      <c r="EH8" s="130">
        <v>1.4e-003</v>
      </c>
      <c r="EI8" s="130">
        <v>1.4e-003</v>
      </c>
      <c r="EJ8" s="130">
        <v>1.2999999999999999e-003</v>
      </c>
      <c r="EK8" s="130">
        <v>1.6999999999999999e-003</v>
      </c>
      <c r="EL8" s="130">
        <v>0.21920000000000001</v>
      </c>
      <c r="EM8" s="130">
        <v>0.1966</v>
      </c>
      <c r="EN8" s="130">
        <v>0.20519999999999999</v>
      </c>
      <c r="EO8" s="130">
        <v>0.184</v>
      </c>
      <c r="EP8" s="130">
        <v>0.18240000000000001</v>
      </c>
    </row>
    <row r="9" spans="1:14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20"/>
      <c r="BJ9" s="120"/>
      <c r="BK9" s="106"/>
      <c r="BL9" s="106"/>
      <c r="BM9" s="106"/>
      <c r="BN9" s="106"/>
      <c r="BO9" s="106"/>
      <c r="BP9" s="106"/>
      <c r="BQ9" s="106"/>
      <c r="BR9" s="106"/>
      <c r="BS9" s="106"/>
      <c r="BT9" s="120"/>
      <c r="BU9" s="120"/>
      <c r="BV9" s="106"/>
      <c r="BW9" s="106"/>
      <c r="BX9" s="106"/>
      <c r="BY9" s="106"/>
      <c r="BZ9" s="106"/>
      <c r="CA9" s="106"/>
      <c r="CB9" s="106"/>
      <c r="CC9" s="106"/>
      <c r="CD9" s="106"/>
      <c r="CE9" s="106"/>
      <c r="CF9" s="106"/>
      <c r="CG9" s="106"/>
      <c r="CH9" s="106"/>
      <c r="CI9" s="106"/>
      <c r="CJ9" s="106"/>
      <c r="CK9" s="106"/>
      <c r="CL9" s="106"/>
      <c r="CM9" s="106"/>
      <c r="CN9" s="106"/>
      <c r="CO9" s="106"/>
      <c r="CP9" s="120"/>
      <c r="CQ9" s="120"/>
      <c r="CR9" s="106"/>
      <c r="CS9" s="106"/>
      <c r="CT9" s="106"/>
      <c r="CU9" s="106"/>
      <c r="CV9" s="106"/>
      <c r="CW9" s="106"/>
      <c r="CX9" s="106"/>
      <c r="CY9" s="106"/>
      <c r="CZ9" s="106"/>
      <c r="DA9" s="120"/>
      <c r="DB9" s="120"/>
      <c r="DC9" s="106"/>
      <c r="DD9" s="106"/>
      <c r="DE9" s="106"/>
      <c r="DF9" s="106"/>
      <c r="DG9" s="106"/>
      <c r="DH9" s="106"/>
      <c r="DK9" s="106"/>
      <c r="DL9" s="106"/>
      <c r="DM9" s="106"/>
      <c r="DN9" s="120"/>
      <c r="DO9" s="120"/>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row>
    <row r="10" spans="1:146">
      <c r="A10" s="87"/>
      <c r="B10" s="87" t="s">
        <v>7</v>
      </c>
      <c r="C10" s="87" t="s">
        <v>126</v>
      </c>
      <c r="D10" s="87" t="s">
        <v>127</v>
      </c>
      <c r="E10" s="87" t="s">
        <v>128</v>
      </c>
      <c r="F10" s="87" t="s">
        <v>129</v>
      </c>
      <c r="S10" s="106"/>
      <c r="Y10" s="106"/>
      <c r="Z10" s="106"/>
      <c r="AA10" s="106"/>
      <c r="AB10" s="106"/>
      <c r="AC10" s="106"/>
      <c r="AD10" s="106"/>
      <c r="AE10" s="106"/>
      <c r="AF10" s="106"/>
      <c r="AG10" s="106"/>
      <c r="AI10" s="106"/>
      <c r="AJ10" s="106"/>
      <c r="AK10" s="106"/>
      <c r="AL10" s="106"/>
      <c r="AM10" s="106"/>
      <c r="AN10" s="106"/>
      <c r="AO10" s="106"/>
      <c r="AP10" s="106"/>
      <c r="AQ10" s="106"/>
      <c r="AR10" s="106"/>
      <c r="AT10" s="106"/>
      <c r="AU10" s="106"/>
      <c r="AV10" s="106"/>
      <c r="AW10" s="106"/>
      <c r="AX10" s="106"/>
      <c r="AY10" s="106"/>
      <c r="AZ10" s="106"/>
      <c r="BA10" s="106"/>
      <c r="BB10" s="106"/>
      <c r="BC10" s="106"/>
      <c r="BG10" s="106"/>
      <c r="BH10" s="106"/>
      <c r="BI10" s="106"/>
      <c r="BJ10" s="106"/>
      <c r="BK10" s="106"/>
      <c r="BL10" s="106"/>
      <c r="BM10" s="106"/>
      <c r="BN10" s="106"/>
      <c r="BP10" s="106"/>
      <c r="BR10" s="106"/>
      <c r="BS10" s="106"/>
      <c r="BT10" s="106"/>
      <c r="BU10" s="106"/>
      <c r="BV10" s="106"/>
      <c r="BW10" s="106"/>
      <c r="BX10" s="106"/>
      <c r="BY10" s="106"/>
      <c r="CA10" s="106"/>
      <c r="CC10" s="106"/>
      <c r="CD10" s="106"/>
      <c r="CE10" s="106"/>
      <c r="CF10" s="106"/>
      <c r="CG10" s="106"/>
      <c r="CH10" s="106"/>
      <c r="CI10" s="106"/>
      <c r="CJ10" s="106"/>
      <c r="CL10" s="106"/>
      <c r="CM10" s="106"/>
      <c r="CN10" s="106"/>
      <c r="CO10" s="106"/>
      <c r="CP10" s="106"/>
      <c r="CQ10" s="106"/>
      <c r="CR10" s="106"/>
      <c r="CS10" s="106"/>
      <c r="CT10" s="106"/>
      <c r="CU10" s="106"/>
      <c r="CW10" s="106"/>
      <c r="CX10" s="106"/>
      <c r="CY10" s="106"/>
      <c r="CZ10" s="106"/>
      <c r="DA10" s="106"/>
      <c r="DB10" s="106"/>
      <c r="DC10" s="106"/>
      <c r="DD10" s="106"/>
      <c r="DE10" s="106"/>
      <c r="DF10" s="106"/>
      <c r="DH10" s="106"/>
      <c r="DK10" s="106"/>
      <c r="DL10" s="106"/>
      <c r="DM10" s="106"/>
      <c r="DN10" s="106"/>
      <c r="DO10" s="106"/>
      <c r="DP10" s="106"/>
      <c r="DQ10" s="106"/>
      <c r="DR10" s="106"/>
      <c r="DS10" s="106"/>
      <c r="DU10" s="106"/>
      <c r="DV10" s="106"/>
      <c r="DW10" s="106"/>
      <c r="DX10" s="106"/>
      <c r="DY10" s="106"/>
      <c r="DZ10" s="106"/>
      <c r="EA10" s="106"/>
      <c r="EB10" s="106"/>
      <c r="EC10" s="106"/>
      <c r="ED10" s="106"/>
      <c r="EF10" s="106"/>
      <c r="EG10" s="106"/>
      <c r="EH10" s="106"/>
      <c r="EI10" s="106"/>
      <c r="EJ10" s="106"/>
      <c r="EK10" s="106"/>
      <c r="EL10" s="106"/>
      <c r="EM10" s="106"/>
      <c r="EN10" s="106"/>
      <c r="EO10" s="106"/>
    </row>
    <row r="11" spans="1:146">
      <c r="A11" s="87" t="s">
        <v>71</v>
      </c>
      <c r="B11" s="93" t="str">
        <f>IF(VALUE($B$6)=0,"",IF(VALUE($B$6)&gt;2022,"R"&amp;TEXT(VALUE($B$6)-2022,"00"),"H"&amp;VALUE($B$6)-1992))</f>
        <v>H30</v>
      </c>
      <c r="C11" s="93" t="str">
        <f>IF(VALUE($B$6)=0,"",IF(VALUE($B$6)&gt;2021,"R"&amp;TEXT(VALUE($B$6)-2021,"00"),"H"&amp;VALUE($B$6)-1991))</f>
        <v>R01</v>
      </c>
      <c r="D11" s="93" t="str">
        <f>IF(VALUE($B$6)=0,"",IF(VALUE($B$6)&gt;2020,"R"&amp;TEXT(VALUE($B$6)-2020,"00"),"H"&amp;VALUE($B$6)-1990))</f>
        <v>R02</v>
      </c>
      <c r="E11" s="93" t="str">
        <f>IF(VALUE($B$6)=0,"",IF(VALUE($B$6)&gt;2019,"R"&amp;TEXT(VALUE($B$6)-2019,"00"),"H"&amp;VALUE($B$6)-1989))</f>
        <v>R03</v>
      </c>
      <c r="F11" s="93" t="str">
        <f>IF(VALUE($B$6)=0,"",IF(VALUE($B$6)&gt;2018,"R"&amp;TEXT(VALUE($B$6)-2018,"00"),"H"&amp;VALUE($B$6)-1988))</f>
        <v>R04</v>
      </c>
      <c r="AU11" s="106"/>
      <c r="BF11" s="106"/>
      <c r="BQ11" s="106"/>
      <c r="CB11" s="106"/>
      <c r="CM11" s="106"/>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松本　美和</cp:lastModifiedBy>
  <dcterms:created xsi:type="dcterms:W3CDTF">2024-01-11T00:07:19Z</dcterms:created>
  <dcterms:modified xsi:type="dcterms:W3CDTF">2024-01-25T07:03:04Z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2024-01-25T07:03:04Z</vt:filetime>
  </property>
</Properties>
</file>