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20400\330■決算・監査・決算統計\経営比較分析表\R4\03_県に回答\"/>
    </mc:Choice>
  </mc:AlternateContent>
  <workbookProtection workbookAlgorithmName="SHA-512" workbookHashValue="k1GxmLXOZj5e/vFNxSC6q2JlogxgnxJnnj9ADN1vUET4EowgSpYiOYfeWZNBfh3Ej7V1lrktw6DtCmNi6S3/QQ==" workbookSaltValue="6498jvooX4oOf610ei0j5A=="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ID8" i="4"/>
  <c r="FZ8" i="4"/>
  <c r="EG8" i="4"/>
  <c r="CN8" i="4"/>
  <c r="AU8" i="4"/>
  <c r="B8" i="4"/>
  <c r="B6" i="4"/>
  <c r="JB78" i="4" l="1"/>
  <c r="IZ54" i="4"/>
  <c r="BX32" i="4"/>
  <c r="FO78" i="4"/>
  <c r="FL54" i="4"/>
  <c r="FL32" i="4"/>
  <c r="BX54" i="4"/>
  <c r="BX78" i="4"/>
  <c r="MO78" i="4"/>
  <c r="MN54" i="4"/>
  <c r="MN32" i="4"/>
  <c r="IZ32" i="4"/>
  <c r="C11" i="5"/>
  <c r="D11" i="5"/>
  <c r="E11" i="5"/>
  <c r="B11" i="5"/>
  <c r="GT78" i="4" l="1"/>
  <c r="GR54" i="4"/>
  <c r="GR32" i="4"/>
  <c r="P54" i="4"/>
  <c r="DG78" i="4"/>
  <c r="DD54" i="4"/>
  <c r="DD32" i="4"/>
  <c r="P78" i="4"/>
  <c r="P32" i="4"/>
  <c r="KG78" i="4"/>
  <c r="KF54" i="4"/>
  <c r="KF32" i="4"/>
  <c r="AT78" i="4"/>
  <c r="AT54" i="4"/>
  <c r="AT32" i="4"/>
  <c r="LK78" i="4"/>
  <c r="LJ54" i="4"/>
  <c r="LJ32" i="4"/>
  <c r="HV32" i="4"/>
  <c r="HX78" i="4"/>
  <c r="HV54" i="4"/>
  <c r="EK78" i="4"/>
  <c r="EH54" i="4"/>
  <c r="EH32" i="4"/>
  <c r="LZ78" i="4"/>
  <c r="LY54" i="4"/>
  <c r="LY32" i="4"/>
  <c r="IM78" i="4"/>
  <c r="IK54" i="4"/>
  <c r="IK32" i="4"/>
  <c r="EZ78" i="4"/>
  <c r="BI78" i="4"/>
  <c r="BI54" i="4"/>
  <c r="BI32" i="4"/>
  <c r="EW54" i="4"/>
  <c r="EW32" i="4"/>
  <c r="DV78" i="4"/>
  <c r="DS54" i="4"/>
  <c r="KU54" i="4"/>
  <c r="AE78" i="4"/>
  <c r="AE54" i="4"/>
  <c r="AE32" i="4"/>
  <c r="KV78" i="4"/>
  <c r="HI78" i="4"/>
  <c r="HG54" i="4"/>
  <c r="HG32" i="4"/>
  <c r="DS32" i="4"/>
  <c r="KU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<sst xmlns="http://schemas.openxmlformats.org/spreadsheetml/2006/main" count="343" uniqueCount="184">
  <si>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</si>
  <si>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</si>
  <si>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</si>
  <si>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</si>
  <si>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</si>
  <si>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</si>
  <si>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</si>
  <si>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</si>
  <si>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</si>
  <si>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</si>
  <si>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</si>
  <si>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</si>
  <si>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</si>
  <si>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</si>
  <si>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</si>
  <si>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</si>
  <si>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</si>
  <si>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</si>
  <si>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</si>
  <si>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</si>
  <si>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</si>
  <si>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</si>
  <si>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</si>
  <si>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</si>
  <si>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</si>
  <si>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</si>
  <si>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</si>
  <si>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</si>
  <si>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</si>
  <si>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</si>
  <si>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</si>
  <si>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</si>
  <si>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</si>
  <si>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</si>
  <si>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</si>
  <si>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</si>
  <si>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</si>
  <si>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</si>
  <si>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</si>
  <si>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</si>
  <si>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</si>
  <si>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</si>
  <si>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</si>
  <si>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</si>
  <si>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</si>
  <si>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</si>
  <si>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</si>
  <si>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</si>
  <si>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</si>
  <si>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</si>
  <si>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</si>
  <si>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</si>
  <si>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</si>
  <si>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</si>
  <si>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</si>
  <si>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</si>
  <si>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</si>
  <si>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</si>
  <si>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</si>
  <si>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</si>
  <si>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</si>
  <si>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</si>
  <si>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</si>
  <si>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</si>
  <si>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</si>
  <si>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</si>
  <si>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</si>
  <si>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</si>
  <si>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</si>
  <si>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</si>
  <si>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</si>
  <si>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</si>
  <si>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</si>
  <si>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</si>
  <si>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</si>
  <si>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</si>
  <si>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</si>
  <si>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</si>
  <si>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</si>
  <si>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</si>
  <si>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</si>
  <si>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</si>
  <si>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</si>
  <si>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</si>
  <si>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</si>
  <si>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</si>
  <si>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</si>
  <si>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</si>
  <si>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</si>
  <si>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</si>
  <si>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</si>
  <si>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</si>
  <si>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</si>
  <si>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</si>
  <si>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</si>
  <si>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</si>
  <si>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</si>
  <si>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</si>
  <si>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</si>
  <si>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</si>
  <si>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</si>
  <si>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</si>
  <si>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</si>
  <si>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</si>
  <si>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</si>
  <si>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</si>
  <si>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</si>
  <si>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</si>
  <si>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</si>
  <si>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</si>
  <si>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</si>
  <si>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</si>
  <si>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</si>
  <si>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</si>
  <si>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</si>
  <si>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</si>
  <si>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</si>
  <si>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</si>
  <si>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</si>
  <si>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</si>
  <si>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</si>
  <si>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</si>
  <si>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</si>
  <si>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</si>
  <si>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</si>
  <si>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</si>
  <si>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</si>
  <si>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</si>
  <si>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</si>
  <si>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</si>
  <si>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</si>
  <si>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</si>
  <si>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</si>
  <si>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</si>
  <si>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</si>
  <si>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</si>
  <si>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</si>
  <si>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</si>
  <si>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</si>
  <si>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</si>
  <si>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</si>
  <si>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</si>
  <si>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</si>
  <si>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</si>
  <si>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</si>
  <si>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</si>
  <si>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</si>
  <si>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</si>
  <si>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</si>
  <si>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</si>
  <si>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</si>
  <si>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</si>
  <si>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</si>
  <si>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</si>
  <si>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</si>
  <si>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</si>
  <si>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</si>
  <si>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</si>
  <si>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</si>
  <si>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</si>
  <si>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</si>
  <si>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</si>
  <si>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</si>
  <si>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</si>
  <si>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</si>
  <si>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</si>
  <si>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</si>
  <si>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300床以上～400床未満</t>
  </si>
  <si>
    <t>非設置</t>
  </si>
  <si>
    <t>直営</t>
  </si>
  <si>
    <t>対象</t>
  </si>
  <si>
    <t>ド 透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</si>
  <si>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</si>
  <si>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</si>
  <si>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</si>
  <si>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</si>
  <si>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</si>
  <si>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</si>
  <si>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</si>
  <si>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</si>
  <si>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猛威的な流行により、手術制限や診療制限を行うなど経営に対する影響を大いに受けた。入院・外来ともに延患者数は前年度に比して増となり、入院・外来の収益額は前年度を上回ったが新型コロナウイルス感染症に係る薬品購入の増加もあり、材料費対医業収益比率は前年度に比して増となり類似病院の平均値も上回っている。そのため、経常収支比率は100％を下回り、医業収支比率、修正医業収支比率とともに類似病院の平均値を下回っている。病床利用率は前年度に比して微増となっているが、類似病院の平均値を下回っている。1人1日当たり収益は入院・外来ともに類似病院の平均値を上回っている。　　　　　　　　　　　　　　　　　　　　　　　　　　　　　　　　　　　病床管理を効率的に行い、病床利用率の向上、収益の増加を図り経営の健全性を確保していく。</t>
    <rPh sb="0" eb="2">
      <t>シンガタ</t>
    </rPh>
    <rPh sb="9" eb="12">
      <t>カンセンショウ</t>
    </rPh>
    <rPh sb="13" eb="16">
      <t>モウイテキ</t>
    </rPh>
    <rPh sb="17" eb="19">
      <t>リュウコウ</t>
    </rPh>
    <rPh sb="23" eb="27">
      <t>シュジュツセイゲン</t>
    </rPh>
    <rPh sb="28" eb="32">
      <t>シンリョウセイゲン</t>
    </rPh>
    <rPh sb="33" eb="34">
      <t>オコナ</t>
    </rPh>
    <rPh sb="37" eb="39">
      <t>ケイエイ</t>
    </rPh>
    <rPh sb="40" eb="41">
      <t>タイ</t>
    </rPh>
    <rPh sb="43" eb="45">
      <t>エイキョウ</t>
    </rPh>
    <rPh sb="46" eb="47">
      <t>オオ</t>
    </rPh>
    <rPh sb="49" eb="50">
      <t>ウ</t>
    </rPh>
    <rPh sb="53" eb="55">
      <t>ニュウイン</t>
    </rPh>
    <rPh sb="56" eb="58">
      <t>ガイライ</t>
    </rPh>
    <rPh sb="61" eb="65">
      <t>ノベカンジャスウ</t>
    </rPh>
    <rPh sb="66" eb="69">
      <t>ゼンネンド</t>
    </rPh>
    <rPh sb="70" eb="71">
      <t>ヒ</t>
    </rPh>
    <rPh sb="73" eb="74">
      <t>ゾウ</t>
    </rPh>
    <rPh sb="78" eb="80">
      <t>ニュウイン</t>
    </rPh>
    <rPh sb="81" eb="83">
      <t>ガイライ</t>
    </rPh>
    <rPh sb="84" eb="87">
      <t>シュウエキガク</t>
    </rPh>
    <rPh sb="88" eb="91">
      <t>ゼンネンド</t>
    </rPh>
    <rPh sb="92" eb="94">
      <t>ウワマワ</t>
    </rPh>
    <rPh sb="97" eb="99">
      <t>シンガタ</t>
    </rPh>
    <rPh sb="106" eb="109">
      <t>カンセンショウ</t>
    </rPh>
    <rPh sb="110" eb="111">
      <t>カカ</t>
    </rPh>
    <rPh sb="112" eb="114">
      <t>ヤクヒン</t>
    </rPh>
    <rPh sb="114" eb="116">
      <t>コウニュウ</t>
    </rPh>
    <rPh sb="117" eb="119">
      <t>ゾウカ</t>
    </rPh>
    <rPh sb="123" eb="126">
      <t>ザイリョウヒ</t>
    </rPh>
    <rPh sb="126" eb="127">
      <t>タイ</t>
    </rPh>
    <rPh sb="127" eb="131">
      <t>イギョウシュウエキ</t>
    </rPh>
    <rPh sb="131" eb="133">
      <t>ヒリツ</t>
    </rPh>
    <rPh sb="134" eb="137">
      <t>ゼンネンド</t>
    </rPh>
    <rPh sb="138" eb="139">
      <t>ヒ</t>
    </rPh>
    <rPh sb="141" eb="142">
      <t>ゾウ</t>
    </rPh>
    <rPh sb="145" eb="149">
      <t>ルイジビョウイン</t>
    </rPh>
    <rPh sb="150" eb="153">
      <t>ヘイキンチ</t>
    </rPh>
    <rPh sb="154" eb="156">
      <t>ウワマワ</t>
    </rPh>
    <rPh sb="166" eb="172">
      <t>ケイジョウシュウシヒリツ</t>
    </rPh>
    <rPh sb="178" eb="180">
      <t>シタマワ</t>
    </rPh>
    <rPh sb="182" eb="188">
      <t>イギョウシュウシヒリツ</t>
    </rPh>
    <rPh sb="189" eb="193">
      <t>シュウセイイギョウ</t>
    </rPh>
    <rPh sb="193" eb="197">
      <t>シュウシヒリツ</t>
    </rPh>
    <rPh sb="201" eb="205">
      <t>ルイジビョウイン</t>
    </rPh>
    <rPh sb="206" eb="209">
      <t>ヘイキンチ</t>
    </rPh>
    <rPh sb="210" eb="212">
      <t>シタマワ</t>
    </rPh>
    <rPh sb="217" eb="222">
      <t>ビョウショウリヨウリツ</t>
    </rPh>
    <rPh sb="223" eb="226">
      <t>ゼンネンド</t>
    </rPh>
    <rPh sb="227" eb="228">
      <t>ヒ</t>
    </rPh>
    <rPh sb="230" eb="232">
      <t>ビゾウ</t>
    </rPh>
    <rPh sb="240" eb="244">
      <t>ルイジビョウイン</t>
    </rPh>
    <rPh sb="245" eb="248">
      <t>ヘイキンチ</t>
    </rPh>
    <rPh sb="249" eb="251">
      <t>シタマワ</t>
    </rPh>
    <rPh sb="257" eb="258">
      <t>ニン</t>
    </rPh>
    <rPh sb="259" eb="260">
      <t>ニチ</t>
    </rPh>
    <rPh sb="260" eb="261">
      <t>ア</t>
    </rPh>
    <rPh sb="263" eb="265">
      <t>シュウエキ</t>
    </rPh>
    <rPh sb="266" eb="268">
      <t>ニュウイン</t>
    </rPh>
    <rPh sb="269" eb="271">
      <t>ガイライ</t>
    </rPh>
    <rPh sb="274" eb="278">
      <t>ルイジビョウイン</t>
    </rPh>
    <rPh sb="279" eb="282">
      <t>ヘイキンチ</t>
    </rPh>
    <rPh sb="283" eb="285">
      <t>ウワマワ</t>
    </rPh>
    <rPh sb="325" eb="329">
      <t>ビョウショウカンリ</t>
    </rPh>
    <rPh sb="330" eb="333">
      <t>コウリツテキ</t>
    </rPh>
    <rPh sb="334" eb="335">
      <t>オコナ</t>
    </rPh>
    <rPh sb="337" eb="342">
      <t>ビョウショウリヨウリツ</t>
    </rPh>
    <rPh sb="343" eb="345">
      <t>コウジョウ</t>
    </rPh>
    <rPh sb="346" eb="348">
      <t>シュウエキ</t>
    </rPh>
    <rPh sb="349" eb="351">
      <t>ゾウカ</t>
    </rPh>
    <rPh sb="352" eb="353">
      <t>ハカ</t>
    </rPh>
    <rPh sb="354" eb="356">
      <t>ケイエイ</t>
    </rPh>
    <rPh sb="357" eb="360">
      <t>ケンゼンセイ</t>
    </rPh>
    <rPh sb="361" eb="363">
      <t>カクホ</t>
    </rPh>
    <phoneticPr fontId="5"/>
  </si>
  <si>
    <t>有形固定資産減価償却率は毎年増加している。病院本館建物が築30年以上経過していることもあり、類似病院の平均値を上回っている。器械備品減価償却率も毎年増加傾向にあるが、これは病院情報システム（電子カルテ）の償却によるものである。施設・設備の老朽化に伴う修繕や更新案件が多々あるが、計画的に整備、更新を行い医療の質を確保していく。</t>
    <rPh sb="0" eb="2">
      <t>ユウケイ</t>
    </rPh>
    <rPh sb="2" eb="4">
      <t>コテイ</t>
    </rPh>
    <rPh sb="4" eb="6">
      <t>シサン</t>
    </rPh>
    <rPh sb="6" eb="8">
      <t>ゲンカ</t>
    </rPh>
    <rPh sb="8" eb="10">
      <t>ショウキャク</t>
    </rPh>
    <rPh sb="10" eb="11">
      <t>リツ</t>
    </rPh>
    <rPh sb="12" eb="14">
      <t>マイトシ</t>
    </rPh>
    <rPh sb="14" eb="16">
      <t>ゾウカ</t>
    </rPh>
    <rPh sb="21" eb="23">
      <t>ビョウイン</t>
    </rPh>
    <rPh sb="23" eb="25">
      <t>ホンカン</t>
    </rPh>
    <rPh sb="25" eb="27">
      <t>タテモノ</t>
    </rPh>
    <rPh sb="28" eb="29">
      <t>チク</t>
    </rPh>
    <rPh sb="31" eb="32">
      <t>ネン</t>
    </rPh>
    <rPh sb="32" eb="34">
      <t>イジョウ</t>
    </rPh>
    <rPh sb="34" eb="36">
      <t>ケイカ</t>
    </rPh>
    <rPh sb="46" eb="48">
      <t>ルイジ</t>
    </rPh>
    <rPh sb="48" eb="50">
      <t>ビョウイン</t>
    </rPh>
    <rPh sb="51" eb="54">
      <t>ヘイキンチ</t>
    </rPh>
    <rPh sb="55" eb="57">
      <t>ウワマワ</t>
    </rPh>
    <rPh sb="62" eb="64">
      <t>キカイ</t>
    </rPh>
    <rPh sb="64" eb="66">
      <t>ビヒン</t>
    </rPh>
    <rPh sb="66" eb="68">
      <t>ゲンカ</t>
    </rPh>
    <rPh sb="68" eb="70">
      <t>ショウキャク</t>
    </rPh>
    <rPh sb="70" eb="71">
      <t>リツ</t>
    </rPh>
    <rPh sb="72" eb="74">
      <t>マイトシ</t>
    </rPh>
    <rPh sb="74" eb="78">
      <t>ゾウカケイコウ</t>
    </rPh>
    <rPh sb="86" eb="88">
      <t>ビョウイン</t>
    </rPh>
    <rPh sb="88" eb="90">
      <t>ジョウホウ</t>
    </rPh>
    <rPh sb="95" eb="97">
      <t>デンシ</t>
    </rPh>
    <rPh sb="102" eb="104">
      <t>ショウキャク</t>
    </rPh>
    <rPh sb="113" eb="115">
      <t>シセツ</t>
    </rPh>
    <rPh sb="116" eb="118">
      <t>セツビ</t>
    </rPh>
    <rPh sb="119" eb="122">
      <t>ロウキュウカ</t>
    </rPh>
    <rPh sb="123" eb="124">
      <t>トモナ</t>
    </rPh>
    <rPh sb="125" eb="127">
      <t>シュウゼン</t>
    </rPh>
    <rPh sb="128" eb="132">
      <t>コウシンアンケン</t>
    </rPh>
    <rPh sb="133" eb="135">
      <t>タタ</t>
    </rPh>
    <rPh sb="139" eb="142">
      <t>ケイカクテキ</t>
    </rPh>
    <rPh sb="143" eb="145">
      <t>セイビ</t>
    </rPh>
    <rPh sb="146" eb="148">
      <t>コウシン</t>
    </rPh>
    <rPh sb="149" eb="150">
      <t>オコナ</t>
    </rPh>
    <rPh sb="151" eb="153">
      <t>イリョウ</t>
    </rPh>
    <rPh sb="154" eb="155">
      <t>シツ</t>
    </rPh>
    <rPh sb="156" eb="158">
      <t>カクホ</t>
    </rPh>
    <phoneticPr fontId="5"/>
  </si>
  <si>
    <t>新型コロナウイルス感染症への対応が最重要となった1年であった。感染流行により病床が逼迫する時期もあったが、下関保健所や他の医療機関と連携を図りながら、感染患者やその疑いのある者の積極的な受け入れを行い、地域の中核病院としての役割は果たせたと評価している。　　　　　　　　　　　　　　　　　　　　　　　　　　　　　　　　　　　　　　　　　　　　　　　　　　　　　　　　　　　　　　　　　　　　　　　　　　　　　　　　　　　　　　　　　　　　　　　　　　　　　　　　　　　　今後は、病床利用率の向上を図り、経常収支比率、医業収支比率の改善を課題としている。これらの取り組みを行うとともに、地域包括ケアシステムを担う急性期病院として、切れ目のない医療・介護の提供につながるよう、地域の医療・介護・福祉関係機関、行政等との連携や協力体制の維持・強化に努め、地域の医療に貢献していく。　　　　　　　　　　　　　　　　　　　　　　　　　　　　　　　　</t>
    <rPh sb="0" eb="2">
      <t>シンガタ</t>
    </rPh>
    <rPh sb="9" eb="12">
      <t>カンセンショウ</t>
    </rPh>
    <rPh sb="14" eb="16">
      <t>タイオウ</t>
    </rPh>
    <rPh sb="17" eb="20">
      <t>サイジュウヨウ</t>
    </rPh>
    <rPh sb="25" eb="26">
      <t>ネン</t>
    </rPh>
    <rPh sb="31" eb="35">
      <t>カンセンリュウコウ</t>
    </rPh>
    <rPh sb="38" eb="40">
      <t>ビョウショウ</t>
    </rPh>
    <rPh sb="41" eb="43">
      <t>ヒッパク</t>
    </rPh>
    <rPh sb="45" eb="47">
      <t>ジキ</t>
    </rPh>
    <rPh sb="53" eb="55">
      <t>シモノセキ</t>
    </rPh>
    <rPh sb="55" eb="58">
      <t>ホケンジョ</t>
    </rPh>
    <rPh sb="59" eb="60">
      <t>タ</t>
    </rPh>
    <rPh sb="61" eb="65">
      <t>イリョウキカン</t>
    </rPh>
    <rPh sb="66" eb="68">
      <t>レンケイ</t>
    </rPh>
    <rPh sb="69" eb="70">
      <t>ハカ</t>
    </rPh>
    <rPh sb="75" eb="77">
      <t>カンセン</t>
    </rPh>
    <rPh sb="77" eb="79">
      <t>カンジャ</t>
    </rPh>
    <rPh sb="82" eb="83">
      <t>ウタガ</t>
    </rPh>
    <rPh sb="87" eb="88">
      <t>モノ</t>
    </rPh>
    <rPh sb="89" eb="92">
      <t>セッキョクテキ</t>
    </rPh>
    <rPh sb="93" eb="94">
      <t>ウ</t>
    </rPh>
    <rPh sb="95" eb="96">
      <t>イ</t>
    </rPh>
    <rPh sb="98" eb="99">
      <t>オコナ</t>
    </rPh>
    <rPh sb="101" eb="103">
      <t>チイキ</t>
    </rPh>
    <rPh sb="104" eb="108">
      <t>チュウカクビョウイン</t>
    </rPh>
    <rPh sb="112" eb="114">
      <t>ヤクワリ</t>
    </rPh>
    <rPh sb="115" eb="116">
      <t>ハ</t>
    </rPh>
    <rPh sb="120" eb="122">
      <t>ヒョウカ</t>
    </rPh>
    <rPh sb="235" eb="237">
      <t>コンゴ</t>
    </rPh>
    <rPh sb="239" eb="241">
      <t>ビョウショウ</t>
    </rPh>
    <rPh sb="241" eb="244">
      <t>リヨウリツ</t>
    </rPh>
    <rPh sb="245" eb="247">
      <t>コウジョウ</t>
    </rPh>
    <rPh sb="248" eb="249">
      <t>ハカ</t>
    </rPh>
    <rPh sb="251" eb="257">
      <t>ケイジョウシュウシヒリツ</t>
    </rPh>
    <rPh sb="258" eb="264">
      <t>イギョウシュウシヒリツ</t>
    </rPh>
    <rPh sb="265" eb="267">
      <t>カイゼン</t>
    </rPh>
    <rPh sb="268" eb="270">
      <t>カダイ</t>
    </rPh>
    <rPh sb="280" eb="281">
      <t>ト</t>
    </rPh>
    <rPh sb="282" eb="283">
      <t>ク</t>
    </rPh>
    <rPh sb="285" eb="286">
      <t>オコナ</t>
    </rPh>
    <rPh sb="292" eb="296">
      <t>チイキホウカツ</t>
    </rPh>
    <rPh sb="303" eb="304">
      <t>ニナ</t>
    </rPh>
    <rPh sb="305" eb="310">
      <t>キュウセイキビョウイン</t>
    </rPh>
    <rPh sb="314" eb="315">
      <t>キ</t>
    </rPh>
    <rPh sb="316" eb="317">
      <t>メ</t>
    </rPh>
    <rPh sb="320" eb="322">
      <t>イリョウ</t>
    </rPh>
    <rPh sb="323" eb="325">
      <t>カイゴ</t>
    </rPh>
    <rPh sb="326" eb="328">
      <t>テイキョウ</t>
    </rPh>
    <rPh sb="336" eb="338">
      <t>チイキ</t>
    </rPh>
    <rPh sb="339" eb="341">
      <t>イリョウ</t>
    </rPh>
    <rPh sb="342" eb="344">
      <t>カイゴ</t>
    </rPh>
    <rPh sb="345" eb="351">
      <t>フクシカンケイキカン</t>
    </rPh>
    <rPh sb="374" eb="376">
      <t>チイキ</t>
    </rPh>
    <rPh sb="377" eb="379">
      <t>イリョウ</t>
    </rPh>
    <rPh sb="380" eb="382">
      <t>コウケン</t>
    </rPh>
    <phoneticPr fontId="5"/>
  </si>
  <si>
    <t>急性期医療を担う下関地域の中核病院として、地域の医療機関及び下関市と連携し、市民のニーズに応じた救急医療及び地域医療等を提供し、市民の健康の維持及び増進に寄与している。　　　　　　　　　　　　　　　　　　　　　　　　　　　　　　　　　　　　災害拠点病院、地域医療支援病院、へき地医療拠点病院として、様々な取り組みを行い地域に求められる役割を積極的に行っている。　　　　　　　　　　　　　　　　　　　　　　　　　　　　　　　　　　　　　　　　　　　　　　　　　　　　　　　　　　　　　　　　　　　　　　　　　　　　　　　また、感染症指定医療機関として、令和4年度も新型コロナウイルス感染症への対応として病床確保や患者の受け入れを地域の第一線で行いその役割を担った。</t>
    <rPh sb="0" eb="3">
      <t>キュウセイキ</t>
    </rPh>
    <rPh sb="3" eb="5">
      <t>イリョウ</t>
    </rPh>
    <rPh sb="6" eb="7">
      <t>ニナ</t>
    </rPh>
    <rPh sb="8" eb="12">
      <t>シモノセキチイキ</t>
    </rPh>
    <rPh sb="13" eb="17">
      <t>チュウカクビョウイン</t>
    </rPh>
    <rPh sb="21" eb="23">
      <t>チイキ</t>
    </rPh>
    <rPh sb="24" eb="28">
      <t>イリョウキカン</t>
    </rPh>
    <rPh sb="28" eb="29">
      <t>オヨ</t>
    </rPh>
    <rPh sb="30" eb="33">
      <t>シモノセキシ</t>
    </rPh>
    <rPh sb="34" eb="36">
      <t>レンケイ</t>
    </rPh>
    <rPh sb="38" eb="40">
      <t>シミン</t>
    </rPh>
    <rPh sb="45" eb="46">
      <t>オウ</t>
    </rPh>
    <rPh sb="48" eb="50">
      <t>キュウキュウ</t>
    </rPh>
    <rPh sb="50" eb="52">
      <t>イリョウ</t>
    </rPh>
    <rPh sb="52" eb="53">
      <t>オヨ</t>
    </rPh>
    <rPh sb="54" eb="59">
      <t>チイキイリョウトウ</t>
    </rPh>
    <rPh sb="60" eb="62">
      <t>テイキョウ</t>
    </rPh>
    <rPh sb="64" eb="66">
      <t>シミン</t>
    </rPh>
    <rPh sb="67" eb="69">
      <t>ケンコウ</t>
    </rPh>
    <rPh sb="70" eb="72">
      <t>イジ</t>
    </rPh>
    <rPh sb="72" eb="73">
      <t>オヨ</t>
    </rPh>
    <rPh sb="74" eb="76">
      <t>ゾウシン</t>
    </rPh>
    <rPh sb="77" eb="79">
      <t>キヨ</t>
    </rPh>
    <rPh sb="120" eb="124">
      <t>サイガイキョテン</t>
    </rPh>
    <rPh sb="124" eb="126">
      <t>ビョウイン</t>
    </rPh>
    <rPh sb="127" eb="135">
      <t>チイキイリョウシエンビョウイン</t>
    </rPh>
    <rPh sb="138" eb="141">
      <t>チイリョウ</t>
    </rPh>
    <rPh sb="141" eb="145">
      <t>キョテンビョウイン</t>
    </rPh>
    <rPh sb="149" eb="151">
      <t>サマザマ</t>
    </rPh>
    <rPh sb="152" eb="153">
      <t>ト</t>
    </rPh>
    <rPh sb="154" eb="155">
      <t>ク</t>
    </rPh>
    <rPh sb="157" eb="158">
      <t>オコナ</t>
    </rPh>
    <rPh sb="159" eb="161">
      <t>チイキ</t>
    </rPh>
    <rPh sb="162" eb="163">
      <t>モト</t>
    </rPh>
    <rPh sb="167" eb="169">
      <t>ヤクワリ</t>
    </rPh>
    <rPh sb="170" eb="173">
      <t>セッキョクテキ</t>
    </rPh>
    <rPh sb="174" eb="175">
      <t>オコナ</t>
    </rPh>
    <rPh sb="262" eb="265">
      <t>カンセンショウ</t>
    </rPh>
    <rPh sb="265" eb="271">
      <t>シテイイリョウキカン</t>
    </rPh>
    <rPh sb="275" eb="277">
      <t>レイワ</t>
    </rPh>
    <rPh sb="278" eb="280">
      <t>ネンド</t>
    </rPh>
    <rPh sb="281" eb="283">
      <t>シンガタ</t>
    </rPh>
    <rPh sb="290" eb="293">
      <t>カンセンショウ</t>
    </rPh>
    <rPh sb="295" eb="297">
      <t>タイオウ</t>
    </rPh>
    <rPh sb="300" eb="304">
      <t>ビョウショウカクホ</t>
    </rPh>
    <rPh sb="305" eb="307">
      <t>カンジャ</t>
    </rPh>
    <rPh sb="308" eb="309">
      <t>ウ</t>
    </rPh>
    <rPh sb="310" eb="311">
      <t>イ</t>
    </rPh>
    <rPh sb="313" eb="315">
      <t>チイキ</t>
    </rPh>
    <rPh sb="316" eb="319">
      <t>ダイイッセン</t>
    </rPh>
    <rPh sb="320" eb="321">
      <t>オコナ</t>
    </rPh>
    <rPh sb="324" eb="326">
      <t>ヤクワリ</t>
    </rPh>
    <rPh sb="327" eb="328">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</si>
</sst>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61.6</c:v>
                </c:pt>
                <c:pt idx="1">
                  <c:v>65.599999999999994</c:v>
                </c:pt>
                <c:pt idx="2">
                  <c:v>58.8</c:v>
                </c:pt>
                <c:pt idx="3">
                  <c:v>65.099999999999994</c:v>
                </c:pt>
                <c:pt idx="4">
                  <c:v>65.599999999999994</c:v>
                </c:pt>
              </c:numCache>
            </c:numRef>
          </c:val>
          <c:extLst>
            <c:ext xmlns:c16="http://schemas.microsoft.com/office/drawing/2014/chart" uri="{C3380CC4-5D6E-409C-BE32-E72D297353CC}">
              <c16:uniqueId val="{00000000-AE77-481C-8E96-CF6C97ACCC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66.5</c:v>
                </c:pt>
                <c:pt idx="3">
                  <c:v>66.8</c:v>
                </c:pt>
                <c:pt idx="4">
                  <c:v>66.599999999999994</c:v>
                </c:pt>
              </c:numCache>
            </c:numRef>
          </c:val>
          <c:smooth val="0"/>
          <c:extLst>
            <c:ext xmlns:c16="http://schemas.microsoft.com/office/drawing/2014/chart" uri="{C3380CC4-5D6E-409C-BE32-E72D297353CC}">
              <c16:uniqueId val="{00000001-AE77-481C-8E96-CF6C97ACCC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90.9</c:v>
                </c:pt>
                <c:pt idx="1">
                  <c:v>93.2</c:v>
                </c:pt>
                <c:pt idx="2">
                  <c:v>83</c:v>
                </c:pt>
                <c:pt idx="3">
                  <c:v>83.6</c:v>
                </c:pt>
                <c:pt idx="4">
                  <c:v>82.7</c:v>
                </c:pt>
              </c:numCache>
            </c:numRef>
          </c:val>
          <c:extLst>
            <c:ext xmlns:c16="http://schemas.microsoft.com/office/drawing/2014/chart" uri="{C3380CC4-5D6E-409C-BE32-E72D297353CC}">
              <c16:uniqueId val="{00000000-25AF-4FC2-81E5-6DD9330998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81.400000000000006</c:v>
                </c:pt>
                <c:pt idx="3">
                  <c:v>83.7</c:v>
                </c:pt>
                <c:pt idx="4">
                  <c:v>84</c:v>
                </c:pt>
              </c:numCache>
            </c:numRef>
          </c:val>
          <c:smooth val="0"/>
          <c:extLst>
            <c:ext xmlns:c16="http://schemas.microsoft.com/office/drawing/2014/chart" uri="{C3380CC4-5D6E-409C-BE32-E72D297353CC}">
              <c16:uniqueId val="{00000001-25AF-4FC2-81E5-6DD9330998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92.8</c:v>
                </c:pt>
                <c:pt idx="1">
                  <c:v>95.1</c:v>
                </c:pt>
                <c:pt idx="2">
                  <c:v>84.9</c:v>
                </c:pt>
                <c:pt idx="3">
                  <c:v>85.5</c:v>
                </c:pt>
                <c:pt idx="4">
                  <c:v>84.7</c:v>
                </c:pt>
              </c:numCache>
            </c:numRef>
          </c:val>
          <c:extLst>
            <c:ext xmlns:c16="http://schemas.microsoft.com/office/drawing/2014/chart" uri="{C3380CC4-5D6E-409C-BE32-E72D297353CC}">
              <c16:uniqueId val="{00000000-0B72-449B-8DD6-EA85F138EB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84.1</c:v>
                </c:pt>
                <c:pt idx="3">
                  <c:v>86.3</c:v>
                </c:pt>
                <c:pt idx="4">
                  <c:v>86.6</c:v>
                </c:pt>
              </c:numCache>
            </c:numRef>
          </c:val>
          <c:smooth val="0"/>
          <c:extLst>
            <c:ext xmlns:c16="http://schemas.microsoft.com/office/drawing/2014/chart" uri="{C3380CC4-5D6E-409C-BE32-E72D297353CC}">
              <c16:uniqueId val="{00000001-0B72-449B-8DD6-EA85F138EB2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98.3</c:v>
                </c:pt>
                <c:pt idx="1">
                  <c:v>103</c:v>
                </c:pt>
                <c:pt idx="2">
                  <c:v>102.6</c:v>
                </c:pt>
                <c:pt idx="3">
                  <c:v>98.6</c:v>
                </c:pt>
                <c:pt idx="4">
                  <c:v>97.4</c:v>
                </c:pt>
              </c:numCache>
            </c:numRef>
          </c:val>
          <c:extLst>
            <c:ext xmlns:c16="http://schemas.microsoft.com/office/drawing/2014/chart" uri="{C3380CC4-5D6E-409C-BE32-E72D297353CC}">
              <c16:uniqueId val="{00000000-4B3B-4D75-89A6-1D929B8F78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102.4</c:v>
                </c:pt>
                <c:pt idx="3">
                  <c:v>107.2</c:v>
                </c:pt>
                <c:pt idx="4">
                  <c:v>104.8</c:v>
                </c:pt>
              </c:numCache>
            </c:numRef>
          </c:val>
          <c:smooth val="0"/>
          <c:extLst>
            <c:ext xmlns:c16="http://schemas.microsoft.com/office/drawing/2014/chart" uri="{C3380CC4-5D6E-409C-BE32-E72D297353CC}">
              <c16:uniqueId val="{00000001-4B3B-4D75-89A6-1D929B8F78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41.4</c:v>
                </c:pt>
                <c:pt idx="1">
                  <c:v>46.3</c:v>
                </c:pt>
                <c:pt idx="2">
                  <c:v>52.5</c:v>
                </c:pt>
                <c:pt idx="3">
                  <c:v>58.5</c:v>
                </c:pt>
                <c:pt idx="4">
                  <c:v>62.9</c:v>
                </c:pt>
              </c:numCache>
            </c:numRef>
          </c:val>
          <c:extLst>
            <c:ext xmlns:c16="http://schemas.microsoft.com/office/drawing/2014/chart" uri="{C3380CC4-5D6E-409C-BE32-E72D297353CC}">
              <c16:uniqueId val="{00000000-8FF3-4E67-BC7D-9421006F33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54.3</c:v>
                </c:pt>
                <c:pt idx="3">
                  <c:v>54.9</c:v>
                </c:pt>
                <c:pt idx="4">
                  <c:v>56.1</c:v>
                </c:pt>
              </c:numCache>
            </c:numRef>
          </c:val>
          <c:smooth val="0"/>
          <c:extLst>
            <c:ext xmlns:c16="http://schemas.microsoft.com/office/drawing/2014/chart" uri="{C3380CC4-5D6E-409C-BE32-E72D297353CC}">
              <c16:uniqueId val="{00000001-8FF3-4E67-BC7D-9421006F33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c:v>
                </c:pt>
                <c:pt idx="1">
                  <c:v>62.7</c:v>
                </c:pt>
                <c:pt idx="2">
                  <c:v>70.8</c:v>
                </c:pt>
                <c:pt idx="3">
                  <c:v>77</c:v>
                </c:pt>
                <c:pt idx="4">
                  <c:v>79.900000000000006</c:v>
                </c:pt>
              </c:numCache>
            </c:numRef>
          </c:val>
          <c:extLst>
            <c:ext xmlns:c16="http://schemas.microsoft.com/office/drawing/2014/chart" uri="{C3380CC4-5D6E-409C-BE32-E72D297353CC}">
              <c16:uniqueId val="{00000000-A6B6-4BF7-B395-00E0A29D3E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69.900000000000006</c:v>
                </c:pt>
                <c:pt idx="3">
                  <c:v>68.8</c:v>
                </c:pt>
                <c:pt idx="4">
                  <c:v>69.7</c:v>
                </c:pt>
              </c:numCache>
            </c:numRef>
          </c:val>
          <c:smooth val="0"/>
          <c:extLst>
            <c:ext xmlns:c16="http://schemas.microsoft.com/office/drawing/2014/chart" uri="{C3380CC4-5D6E-409C-BE32-E72D297353CC}">
              <c16:uniqueId val="{00000001-A6B6-4BF7-B395-00E0A29D3E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22885649</c:v>
                </c:pt>
                <c:pt idx="1">
                  <c:v>24138876</c:v>
                </c:pt>
                <c:pt idx="2">
                  <c:v>28495497</c:v>
                </c:pt>
                <c:pt idx="3">
                  <c:v>29090325</c:v>
                </c:pt>
                <c:pt idx="4">
                  <c:v>30276921</c:v>
                </c:pt>
              </c:numCache>
            </c:numRef>
          </c:val>
          <c:extLst>
            <c:ext xmlns:c16="http://schemas.microsoft.com/office/drawing/2014/chart" uri="{C3380CC4-5D6E-409C-BE32-E72D297353CC}">
              <c16:uniqueId val="{00000000-4D3E-48AD-930C-F8F31D6B80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50234873</c:v>
                </c:pt>
                <c:pt idx="3">
                  <c:v>50294422</c:v>
                </c:pt>
                <c:pt idx="4">
                  <c:v>49693831</c:v>
                </c:pt>
              </c:numCache>
            </c:numRef>
          </c:val>
          <c:smooth val="0"/>
          <c:extLst>
            <c:ext xmlns:c16="http://schemas.microsoft.com/office/drawing/2014/chart" uri="{C3380CC4-5D6E-409C-BE32-E72D297353CC}">
              <c16:uniqueId val="{00000001-4D3E-48AD-930C-F8F31D6B80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26.4</c:v>
                </c:pt>
                <c:pt idx="1">
                  <c:v>25.5</c:v>
                </c:pt>
                <c:pt idx="2">
                  <c:v>23.2</c:v>
                </c:pt>
                <c:pt idx="3">
                  <c:v>24.7</c:v>
                </c:pt>
                <c:pt idx="4">
                  <c:v>26</c:v>
                </c:pt>
              </c:numCache>
            </c:numRef>
          </c:val>
          <c:extLst>
            <c:ext xmlns:c16="http://schemas.microsoft.com/office/drawing/2014/chart" uri="{C3380CC4-5D6E-409C-BE32-E72D297353CC}">
              <c16:uniqueId val="{00000000-363E-4D6C-B436-8E764E1A61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24.1</c:v>
                </c:pt>
                <c:pt idx="3">
                  <c:v>23.9</c:v>
                </c:pt>
                <c:pt idx="4">
                  <c:v>24.4</c:v>
                </c:pt>
              </c:numCache>
            </c:numRef>
          </c:val>
          <c:smooth val="0"/>
          <c:extLst>
            <c:ext xmlns:c16="http://schemas.microsoft.com/office/drawing/2014/chart" uri="{C3380CC4-5D6E-409C-BE32-E72D297353CC}">
              <c16:uniqueId val="{00000001-363E-4D6C-B436-8E764E1A61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51.9</c:v>
                </c:pt>
                <c:pt idx="1">
                  <c:v>48.8</c:v>
                </c:pt>
                <c:pt idx="2">
                  <c:v>50.4</c:v>
                </c:pt>
                <c:pt idx="3">
                  <c:v>52.2</c:v>
                </c:pt>
                <c:pt idx="4">
                  <c:v>51.6</c:v>
                </c:pt>
              </c:numCache>
            </c:numRef>
          </c:val>
          <c:extLst>
            <c:ext xmlns:c16="http://schemas.microsoft.com/office/drawing/2014/chart" uri="{C3380CC4-5D6E-409C-BE32-E72D297353CC}">
              <c16:uniqueId val="{00000000-F1DA-4A1C-A354-C7533EADED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60.8</c:v>
                </c:pt>
                <c:pt idx="3">
                  <c:v>57.4</c:v>
                </c:pt>
                <c:pt idx="4">
                  <c:v>55.7</c:v>
                </c:pt>
              </c:numCache>
            </c:numRef>
          </c:val>
          <c:smooth val="0"/>
          <c:extLst>
            <c:ext xmlns:c16="http://schemas.microsoft.com/office/drawing/2014/chart" uri="{C3380CC4-5D6E-409C-BE32-E72D297353CC}">
              <c16:uniqueId val="{00000001-F1DA-4A1C-A354-C7533EADED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18631</c:v>
                </c:pt>
                <c:pt idx="1">
                  <c:v>19531</c:v>
                </c:pt>
                <c:pt idx="2">
                  <c:v>21275</c:v>
                </c:pt>
                <c:pt idx="3">
                  <c:v>21809</c:v>
                </c:pt>
                <c:pt idx="4">
                  <c:v>22077</c:v>
                </c:pt>
              </c:numCache>
            </c:numRef>
          </c:val>
          <c:extLst>
            <c:ext xmlns:c16="http://schemas.microsoft.com/office/drawing/2014/chart" uri="{C3380CC4-5D6E-409C-BE32-E72D297353CC}">
              <c16:uniqueId val="{00000000-D00D-4320-8AA2-16269A5961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15986</c:v>
                </c:pt>
                <c:pt idx="3">
                  <c:v>16421</c:v>
                </c:pt>
                <c:pt idx="4">
                  <c:v>17279</c:v>
                </c:pt>
              </c:numCache>
            </c:numRef>
          </c:val>
          <c:smooth val="0"/>
          <c:extLst>
            <c:ext xmlns:c16="http://schemas.microsoft.com/office/drawing/2014/chart" uri="{C3380CC4-5D6E-409C-BE32-E72D297353CC}">
              <c16:uniqueId val="{00000001-D00D-4320-8AA2-16269A5961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66740</c:v>
                </c:pt>
                <c:pt idx="1">
                  <c:v>66341</c:v>
                </c:pt>
                <c:pt idx="2">
                  <c:v>67402</c:v>
                </c:pt>
                <c:pt idx="3">
                  <c:v>66392</c:v>
                </c:pt>
                <c:pt idx="4">
                  <c:v>66377</c:v>
                </c:pt>
              </c:numCache>
            </c:numRef>
          </c:val>
          <c:extLst>
            <c:ext xmlns:c16="http://schemas.microsoft.com/office/drawing/2014/chart" uri="{C3380CC4-5D6E-409C-BE32-E72D297353CC}">
              <c16:uniqueId val="{00000000-A4E9-444C-82B8-C79284E532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57368</c:v>
                </c:pt>
                <c:pt idx="3">
                  <c:v>59838</c:v>
                </c:pt>
                <c:pt idx="4">
                  <c:v>62697</c:v>
                </c:pt>
              </c:numCache>
            </c:numRef>
          </c:val>
          <c:smooth val="0"/>
          <c:extLst>
            <c:ext xmlns:c16="http://schemas.microsoft.com/office/drawing/2014/chart" uri="{C3380CC4-5D6E-409C-BE32-E72D297353CC}">
              <c16:uniqueId val="{00000001-A4E9-444C-82B8-C79284E532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c:v>
                </c:pt>
                <c:pt idx="1">
                  <c:v>0</c:v>
                </c:pt>
                <c:pt idx="2">
                  <c:v>0</c:v>
                </c:pt>
                <c:pt idx="3">
                  <c:v>1.5</c:v>
                </c:pt>
                <c:pt idx="4">
                  <c:v>2.8</c:v>
                </c:pt>
              </c:numCache>
            </c:numRef>
          </c:val>
          <c:extLst>
            <c:ext xmlns:c16="http://schemas.microsoft.com/office/drawing/2014/chart" uri="{C3380CC4-5D6E-409C-BE32-E72D297353CC}">
              <c16:uniqueId val="{00000000-7C37-4DEF-B923-BD97BCFCB4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83.2</c:v>
                </c:pt>
                <c:pt idx="3">
                  <c:v>84.6</c:v>
                </c:pt>
                <c:pt idx="4">
                  <c:v>67.8</c:v>
                </c:pt>
              </c:numCache>
            </c:numRef>
          </c:val>
          <c:smooth val="0"/>
          <c:extLst>
            <c:ext xmlns:c16="http://schemas.microsoft.com/office/drawing/2014/chart" uri="{C3380CC4-5D6E-409C-BE32-E72D297353CC}">
              <c16:uniqueId val="{00000001-7C37-4DEF-B923-BD97BCFCB4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山口県地方独立行政法人下関市立市民病院　下関市立市民病院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376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30026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297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71</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102.6</v>
      </c>
      <c r="AU33" s="129"/>
      <c r="AV33" s="129"/>
      <c r="AW33" s="129"/>
      <c r="AX33" s="129"/>
      <c r="AY33" s="129"/>
      <c r="AZ33" s="129"/>
      <c r="BA33" s="129"/>
      <c r="BB33" s="129"/>
      <c r="BC33" s="129"/>
      <c r="BD33" s="129"/>
      <c r="BE33" s="129"/>
      <c r="BF33" s="129"/>
      <c r="BG33" s="129"/>
      <c r="BH33" s="130"/>
      <c r="BI33" s="128">
        <f>データ!AL7</f>
        <v>98.6</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92.8</v>
      </c>
      <c r="DE33" s="129"/>
      <c r="DF33" s="129"/>
      <c r="DG33" s="129"/>
      <c r="DH33" s="129"/>
      <c r="DI33" s="129"/>
      <c r="DJ33" s="129"/>
      <c r="DK33" s="129"/>
      <c r="DL33" s="129"/>
      <c r="DM33" s="129"/>
      <c r="DN33" s="129"/>
      <c r="DO33" s="129"/>
      <c r="DP33" s="129"/>
      <c r="DQ33" s="129"/>
      <c r="DR33" s="130"/>
      <c r="DS33" s="128">
        <f>データ!AU7</f>
        <v>95.1</v>
      </c>
      <c r="DT33" s="129"/>
      <c r="DU33" s="129"/>
      <c r="DV33" s="129"/>
      <c r="DW33" s="129"/>
      <c r="DX33" s="129"/>
      <c r="DY33" s="129"/>
      <c r="DZ33" s="129"/>
      <c r="EA33" s="129"/>
      <c r="EB33" s="129"/>
      <c r="EC33" s="129"/>
      <c r="ED33" s="129"/>
      <c r="EE33" s="129"/>
      <c r="EF33" s="129"/>
      <c r="EG33" s="130"/>
      <c r="EH33" s="128">
        <f>データ!AV7</f>
        <v>84.9</v>
      </c>
      <c r="EI33" s="129"/>
      <c r="EJ33" s="129"/>
      <c r="EK33" s="129"/>
      <c r="EL33" s="129"/>
      <c r="EM33" s="129"/>
      <c r="EN33" s="129"/>
      <c r="EO33" s="129"/>
      <c r="EP33" s="129"/>
      <c r="EQ33" s="129"/>
      <c r="ER33" s="129"/>
      <c r="ES33" s="129"/>
      <c r="ET33" s="129"/>
      <c r="EU33" s="129"/>
      <c r="EV33" s="130"/>
      <c r="EW33" s="128">
        <f>データ!AW7</f>
        <v>85.5</v>
      </c>
      <c r="EX33" s="129"/>
      <c r="EY33" s="129"/>
      <c r="EZ33" s="129"/>
      <c r="FA33" s="129"/>
      <c r="FB33" s="129"/>
      <c r="FC33" s="129"/>
      <c r="FD33" s="129"/>
      <c r="FE33" s="129"/>
      <c r="FF33" s="129"/>
      <c r="FG33" s="129"/>
      <c r="FH33" s="129"/>
      <c r="FI33" s="129"/>
      <c r="FJ33" s="129"/>
      <c r="FK33" s="130"/>
      <c r="FL33" s="128">
        <f>データ!AX7</f>
        <v>84.7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90.9</v>
      </c>
      <c r="GS33" s="129"/>
      <c r="GT33" s="129"/>
      <c r="GU33" s="129"/>
      <c r="GV33" s="129"/>
      <c r="GW33" s="129"/>
      <c r="GX33" s="129"/>
      <c r="GY33" s="129"/>
      <c r="GZ33" s="129"/>
      <c r="HA33" s="129"/>
      <c r="HB33" s="129"/>
      <c r="HC33" s="129"/>
      <c r="HD33" s="129"/>
      <c r="HE33" s="129"/>
      <c r="HF33" s="130"/>
      <c r="HG33" s="128">
        <f>データ!BF7</f>
        <v>93.2</v>
      </c>
      <c r="HH33" s="129"/>
      <c r="HI33" s="129"/>
      <c r="HJ33" s="129"/>
      <c r="HK33" s="129"/>
      <c r="HL33" s="129"/>
      <c r="HM33" s="129"/>
      <c r="HN33" s="129"/>
      <c r="HO33" s="129"/>
      <c r="HP33" s="129"/>
      <c r="HQ33" s="129"/>
      <c r="HR33" s="129"/>
      <c r="HS33" s="129"/>
      <c r="HT33" s="129"/>
      <c r="HU33" s="130"/>
      <c r="HV33" s="128">
        <f>データ!BG7</f>
        <v>83</v>
      </c>
      <c r="HW33" s="129"/>
      <c r="HX33" s="129"/>
      <c r="HY33" s="129"/>
      <c r="HZ33" s="129"/>
      <c r="IA33" s="129"/>
      <c r="IB33" s="129"/>
      <c r="IC33" s="129"/>
      <c r="ID33" s="129"/>
      <c r="IE33" s="129"/>
      <c r="IF33" s="129"/>
      <c r="IG33" s="129"/>
      <c r="IH33" s="129"/>
      <c r="II33" s="129"/>
      <c r="IJ33" s="130"/>
      <c r="IK33" s="128">
        <f>データ!BH7</f>
        <v>83.6</v>
      </c>
      <c r="IL33" s="129"/>
      <c r="IM33" s="129"/>
      <c r="IN33" s="129"/>
      <c r="IO33" s="129"/>
      <c r="IP33" s="129"/>
      <c r="IQ33" s="129"/>
      <c r="IR33" s="129"/>
      <c r="IS33" s="129"/>
      <c r="IT33" s="129"/>
      <c r="IU33" s="129"/>
      <c r="IV33" s="129"/>
      <c r="IW33" s="129"/>
      <c r="IX33" s="129"/>
      <c r="IY33" s="130"/>
      <c r="IZ33" s="128">
        <f>データ!BI7</f>
        <v>82.7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61.6</v>
      </c>
      <c r="KG33" s="129"/>
      <c r="KH33" s="129"/>
      <c r="KI33" s="129"/>
      <c r="KJ33" s="129"/>
      <c r="KK33" s="129"/>
      <c r="KL33" s="129"/>
      <c r="KM33" s="129"/>
      <c r="KN33" s="129"/>
      <c r="KO33" s="129"/>
      <c r="KP33" s="129"/>
      <c r="KQ33" s="129"/>
      <c r="KR33" s="129"/>
      <c r="KS33" s="129"/>
      <c r="KT33" s="130"/>
      <c r="KU33" s="128">
        <f>データ!BQ7</f>
        <v>65.599999999999994</v>
      </c>
      <c r="KV33" s="129"/>
      <c r="KW33" s="129"/>
      <c r="KX33" s="129"/>
      <c r="KY33" s="129"/>
      <c r="KZ33" s="129"/>
      <c r="LA33" s="129"/>
      <c r="LB33" s="129"/>
      <c r="LC33" s="129"/>
      <c r="LD33" s="129"/>
      <c r="LE33" s="129"/>
      <c r="LF33" s="129"/>
      <c r="LG33" s="129"/>
      <c r="LH33" s="129"/>
      <c r="LI33" s="130"/>
      <c r="LJ33" s="128">
        <f>データ!BR7</f>
        <v>58.8</v>
      </c>
      <c r="LK33" s="129"/>
      <c r="LL33" s="129"/>
      <c r="LM33" s="129"/>
      <c r="LN33" s="129"/>
      <c r="LO33" s="129"/>
      <c r="LP33" s="129"/>
      <c r="LQ33" s="129"/>
      <c r="LR33" s="129"/>
      <c r="LS33" s="129"/>
      <c r="LT33" s="129"/>
      <c r="LU33" s="129"/>
      <c r="LV33" s="129"/>
      <c r="LW33" s="129"/>
      <c r="LX33" s="130"/>
      <c r="LY33" s="128">
        <f>データ!BS7</f>
        <v>65.099999999999994</v>
      </c>
      <c r="LZ33" s="129"/>
      <c r="MA33" s="129"/>
      <c r="MB33" s="129"/>
      <c r="MC33" s="129"/>
      <c r="MD33" s="129"/>
      <c r="ME33" s="129"/>
      <c r="MF33" s="129"/>
      <c r="MG33" s="129"/>
      <c r="MH33" s="129"/>
      <c r="MI33" s="129"/>
      <c r="MJ33" s="129"/>
      <c r="MK33" s="129"/>
      <c r="ML33" s="129"/>
      <c r="MM33" s="130"/>
      <c r="MN33" s="128">
        <f>データ!BT7</f>
        <v>65.599999999999994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66740</v>
      </c>
      <c r="Q55" s="138"/>
      <c r="R55" s="138"/>
      <c r="S55" s="138"/>
      <c r="T55" s="138"/>
      <c r="U55" s="138"/>
      <c r="V55" s="138"/>
      <c r="W55" s="138"/>
      <c r="X55" s="138"/>
      <c r="Y55" s="138"/>
      <c r="Z55" s="138"/>
      <c r="AA55" s="138"/>
      <c r="AB55" s="138"/>
      <c r="AC55" s="138"/>
      <c r="AD55" s="139"/>
      <c r="AE55" s="137">
        <f>データ!CB7</f>
        <v>66341</v>
      </c>
      <c r="AF55" s="138"/>
      <c r="AG55" s="138"/>
      <c r="AH55" s="138"/>
      <c r="AI55" s="138"/>
      <c r="AJ55" s="138"/>
      <c r="AK55" s="138"/>
      <c r="AL55" s="138"/>
      <c r="AM55" s="138"/>
      <c r="AN55" s="138"/>
      <c r="AO55" s="138"/>
      <c r="AP55" s="138"/>
      <c r="AQ55" s="138"/>
      <c r="AR55" s="138"/>
      <c r="AS55" s="139"/>
      <c r="AT55" s="137">
        <f>データ!CC7</f>
        <v>67402</v>
      </c>
      <c r="AU55" s="138"/>
      <c r="AV55" s="138"/>
      <c r="AW55" s="138"/>
      <c r="AX55" s="138"/>
      <c r="AY55" s="138"/>
      <c r="AZ55" s="138"/>
      <c r="BA55" s="138"/>
      <c r="BB55" s="138"/>
      <c r="BC55" s="138"/>
      <c r="BD55" s="138"/>
      <c r="BE55" s="138"/>
      <c r="BF55" s="138"/>
      <c r="BG55" s="138"/>
      <c r="BH55" s="139"/>
      <c r="BI55" s="137">
        <f>データ!CD7</f>
        <v>66392</v>
      </c>
      <c r="BJ55" s="138"/>
      <c r="BK55" s="138"/>
      <c r="BL55" s="138"/>
      <c r="BM55" s="138"/>
      <c r="BN55" s="138"/>
      <c r="BO55" s="138"/>
      <c r="BP55" s="138"/>
      <c r="BQ55" s="138"/>
      <c r="BR55" s="138"/>
      <c r="BS55" s="138"/>
      <c r="BT55" s="138"/>
      <c r="BU55" s="138"/>
      <c r="BV55" s="138"/>
      <c r="BW55" s="139"/>
      <c r="BX55" s="137">
        <f>データ!CE7</f>
        <v>66377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18631</v>
      </c>
      <c r="DE55" s="138"/>
      <c r="DF55" s="138"/>
      <c r="DG55" s="138"/>
      <c r="DH55" s="138"/>
      <c r="DI55" s="138"/>
      <c r="DJ55" s="138"/>
      <c r="DK55" s="138"/>
      <c r="DL55" s="138"/>
      <c r="DM55" s="138"/>
      <c r="DN55" s="138"/>
      <c r="DO55" s="138"/>
      <c r="DP55" s="138"/>
      <c r="DQ55" s="138"/>
      <c r="DR55" s="139"/>
      <c r="DS55" s="137">
        <f>データ!CM7</f>
        <v>19531</v>
      </c>
      <c r="DT55" s="138"/>
      <c r="DU55" s="138"/>
      <c r="DV55" s="138"/>
      <c r="DW55" s="138"/>
      <c r="DX55" s="138"/>
      <c r="DY55" s="138"/>
      <c r="DZ55" s="138"/>
      <c r="EA55" s="138"/>
      <c r="EB55" s="138"/>
      <c r="EC55" s="138"/>
      <c r="ED55" s="138"/>
      <c r="EE55" s="138"/>
      <c r="EF55" s="138"/>
      <c r="EG55" s="139"/>
      <c r="EH55" s="137">
        <f>データ!CN7</f>
        <v>21275</v>
      </c>
      <c r="EI55" s="138"/>
      <c r="EJ55" s="138"/>
      <c r="EK55" s="138"/>
      <c r="EL55" s="138"/>
      <c r="EM55" s="138"/>
      <c r="EN55" s="138"/>
      <c r="EO55" s="138"/>
      <c r="EP55" s="138"/>
      <c r="EQ55" s="138"/>
      <c r="ER55" s="138"/>
      <c r="ES55" s="138"/>
      <c r="ET55" s="138"/>
      <c r="EU55" s="138"/>
      <c r="EV55" s="139"/>
      <c r="EW55" s="137">
        <f>データ!CO7</f>
        <v>21809</v>
      </c>
      <c r="EX55" s="138"/>
      <c r="EY55" s="138"/>
      <c r="EZ55" s="138"/>
      <c r="FA55" s="138"/>
      <c r="FB55" s="138"/>
      <c r="FC55" s="138"/>
      <c r="FD55" s="138"/>
      <c r="FE55" s="138"/>
      <c r="FF55" s="138"/>
      <c r="FG55" s="138"/>
      <c r="FH55" s="138"/>
      <c r="FI55" s="138"/>
      <c r="FJ55" s="138"/>
      <c r="FK55" s="139"/>
      <c r="FL55" s="137">
        <f>データ!CP7</f>
        <v>22077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48.8</v>
      </c>
      <c r="HH55" s="129"/>
      <c r="HI55" s="129"/>
      <c r="HJ55" s="129"/>
      <c r="HK55" s="129"/>
      <c r="HL55" s="129"/>
      <c r="HM55" s="129"/>
      <c r="HN55" s="129"/>
      <c r="HO55" s="129"/>
      <c r="HP55" s="129"/>
      <c r="HQ55" s="129"/>
      <c r="HR55" s="129"/>
      <c r="HS55" s="129"/>
      <c r="HT55" s="129"/>
      <c r="HU55" s="130"/>
      <c r="HV55" s="128">
        <f>データ!CY7</f>
        <v>50.4</v>
      </c>
      <c r="HW55" s="129"/>
      <c r="HX55" s="129"/>
      <c r="HY55" s="129"/>
      <c r="HZ55" s="129"/>
      <c r="IA55" s="129"/>
      <c r="IB55" s="129"/>
      <c r="IC55" s="129"/>
      <c r="ID55" s="129"/>
      <c r="IE55" s="129"/>
      <c r="IF55" s="129"/>
      <c r="IG55" s="129"/>
      <c r="IH55" s="129"/>
      <c r="II55" s="129"/>
      <c r="IJ55" s="130"/>
      <c r="IK55" s="128">
        <f>データ!CZ7</f>
        <v>52.2</v>
      </c>
      <c r="IL55" s="129"/>
      <c r="IM55" s="129"/>
      <c r="IN55" s="129"/>
      <c r="IO55" s="129"/>
      <c r="IP55" s="129"/>
      <c r="IQ55" s="129"/>
      <c r="IR55" s="129"/>
      <c r="IS55" s="129"/>
      <c r="IT55" s="129"/>
      <c r="IU55" s="129"/>
      <c r="IV55" s="129"/>
      <c r="IW55" s="129"/>
      <c r="IX55" s="129"/>
      <c r="IY55" s="130"/>
      <c r="IZ55" s="128">
        <f>データ!DA7</f>
        <v>51.6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26.4</v>
      </c>
      <c r="KG55" s="129"/>
      <c r="KH55" s="129"/>
      <c r="KI55" s="129"/>
      <c r="KJ55" s="129"/>
      <c r="KK55" s="129"/>
      <c r="KL55" s="129"/>
      <c r="KM55" s="129"/>
      <c r="KN55" s="129"/>
      <c r="KO55" s="129"/>
      <c r="KP55" s="129"/>
      <c r="KQ55" s="129"/>
      <c r="KR55" s="129"/>
      <c r="KS55" s="129"/>
      <c r="KT55" s="130"/>
      <c r="KU55" s="128">
        <f>データ!DI7</f>
        <v>25.5</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1.7</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1.5</v>
      </c>
      <c r="BJ79" s="129"/>
      <c r="BK79" s="129"/>
      <c r="BL79" s="129"/>
      <c r="BM79" s="129"/>
      <c r="BN79" s="129"/>
      <c r="BO79" s="129"/>
      <c r="BP79" s="129"/>
      <c r="BQ79" s="129"/>
      <c r="BR79" s="129"/>
      <c r="BS79" s="129"/>
      <c r="BT79" s="129"/>
      <c r="BU79" s="129"/>
      <c r="BV79" s="129"/>
      <c r="BW79" s="130"/>
      <c r="BX79" s="128">
        <f>データ!DW7</f>
        <v>2.8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41.4</v>
      </c>
      <c r="DH79" s="129"/>
      <c r="DI79" s="129"/>
      <c r="DJ79" s="129"/>
      <c r="DK79" s="129"/>
      <c r="DL79" s="129"/>
      <c r="DM79" s="129"/>
      <c r="DN79" s="129"/>
      <c r="DO79" s="129"/>
      <c r="DP79" s="129"/>
      <c r="DQ79" s="129"/>
      <c r="DR79" s="129"/>
      <c r="DS79" s="129"/>
      <c r="DT79" s="129"/>
      <c r="DU79" s="130"/>
      <c r="DV79" s="128">
        <f>データ!EE7</f>
        <v>46.3</v>
      </c>
      <c r="DW79" s="129"/>
      <c r="DX79" s="129"/>
      <c r="DY79" s="129"/>
      <c r="DZ79" s="129"/>
      <c r="EA79" s="129"/>
      <c r="EB79" s="129"/>
      <c r="EC79" s="129"/>
      <c r="ED79" s="129"/>
      <c r="EE79" s="129"/>
      <c r="EF79" s="129"/>
      <c r="EG79" s="129"/>
      <c r="EH79" s="129"/>
      <c r="EI79" s="129"/>
      <c r="EJ79" s="130"/>
      <c r="EK79" s="128">
        <f>データ!EF7</f>
        <v>52.5</v>
      </c>
      <c r="EL79" s="129"/>
      <c r="EM79" s="129"/>
      <c r="EN79" s="129"/>
      <c r="EO79" s="129"/>
      <c r="EP79" s="129"/>
      <c r="EQ79" s="129"/>
      <c r="ER79" s="129"/>
      <c r="ES79" s="129"/>
      <c r="ET79" s="129"/>
      <c r="EU79" s="129"/>
      <c r="EV79" s="129"/>
      <c r="EW79" s="129"/>
      <c r="EX79" s="129"/>
      <c r="EY79" s="130"/>
      <c r="EZ79" s="128">
        <f>データ!EG7</f>
        <v>58.5</v>
      </c>
      <c r="FA79" s="129"/>
      <c r="FB79" s="129"/>
      <c r="FC79" s="129"/>
      <c r="FD79" s="129"/>
      <c r="FE79" s="129"/>
      <c r="FF79" s="129"/>
      <c r="FG79" s="129"/>
      <c r="FH79" s="129"/>
      <c r="FI79" s="129"/>
      <c r="FJ79" s="129"/>
      <c r="FK79" s="129"/>
      <c r="FL79" s="129"/>
      <c r="FM79" s="129"/>
      <c r="FN79" s="130"/>
      <c r="FO79" s="128">
        <f>データ!EH7</f>
        <v>62.9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v>
      </c>
      <c r="GU79" s="129"/>
      <c r="GV79" s="129"/>
      <c r="GW79" s="129"/>
      <c r="GX79" s="129"/>
      <c r="GY79" s="129"/>
      <c r="GZ79" s="129"/>
      <c r="HA79" s="129"/>
      <c r="HB79" s="129"/>
      <c r="HC79" s="129"/>
      <c r="HD79" s="129"/>
      <c r="HE79" s="129"/>
      <c r="HF79" s="129"/>
      <c r="HG79" s="129"/>
      <c r="HH79" s="130"/>
      <c r="HI79" s="128">
        <f>データ!EP7</f>
        <v>62.7</v>
      </c>
      <c r="HJ79" s="129"/>
      <c r="HK79" s="129"/>
      <c r="HL79" s="129"/>
      <c r="HM79" s="129"/>
      <c r="HN79" s="129"/>
      <c r="HO79" s="129"/>
      <c r="HP79" s="129"/>
      <c r="HQ79" s="129"/>
      <c r="HR79" s="129"/>
      <c r="HS79" s="129"/>
      <c r="HT79" s="129"/>
      <c r="HU79" s="129"/>
      <c r="HV79" s="129"/>
      <c r="HW79" s="130"/>
      <c r="HX79" s="128">
        <f>データ!EQ7</f>
        <v>70.8</v>
      </c>
      <c r="HY79" s="129"/>
      <c r="HZ79" s="129"/>
      <c r="IA79" s="129"/>
      <c r="IB79" s="129"/>
      <c r="IC79" s="129"/>
      <c r="ID79" s="129"/>
      <c r="IE79" s="129"/>
      <c r="IF79" s="129"/>
      <c r="IG79" s="129"/>
      <c r="IH79" s="129"/>
      <c r="II79" s="129"/>
      <c r="IJ79" s="129"/>
      <c r="IK79" s="129"/>
      <c r="IL79" s="130"/>
      <c r="IM79" s="128">
        <f>データ!ER7</f>
        <v>77</v>
      </c>
      <c r="IN79" s="129"/>
      <c r="IO79" s="129"/>
      <c r="IP79" s="129"/>
      <c r="IQ79" s="129"/>
      <c r="IR79" s="129"/>
      <c r="IS79" s="129"/>
      <c r="IT79" s="129"/>
      <c r="IU79" s="129"/>
      <c r="IV79" s="129"/>
      <c r="IW79" s="129"/>
      <c r="IX79" s="129"/>
      <c r="IY79" s="129"/>
      <c r="IZ79" s="129"/>
      <c r="JA79" s="130"/>
      <c r="JB79" s="128">
        <f>データ!ES7</f>
        <v>79.900000000000006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22885649</v>
      </c>
      <c r="KH79" s="138"/>
      <c r="KI79" s="138"/>
      <c r="KJ79" s="138"/>
      <c r="KK79" s="138"/>
      <c r="KL79" s="138"/>
      <c r="KM79" s="138"/>
      <c r="KN79" s="138"/>
      <c r="KO79" s="138"/>
      <c r="KP79" s="138"/>
      <c r="KQ79" s="138"/>
      <c r="KR79" s="138"/>
      <c r="KS79" s="138"/>
      <c r="KT79" s="138"/>
      <c r="KU79" s="139"/>
      <c r="KV79" s="137">
        <f>データ!FA7</f>
        <v>24138876</v>
      </c>
      <c r="KW79" s="138"/>
      <c r="KX79" s="138"/>
      <c r="KY79" s="138"/>
      <c r="KZ79" s="138"/>
      <c r="LA79" s="138"/>
      <c r="LB79" s="138"/>
      <c r="LC79" s="138"/>
      <c r="LD79" s="138"/>
      <c r="LE79" s="138"/>
      <c r="LF79" s="138"/>
      <c r="LG79" s="138"/>
      <c r="LH79" s="138"/>
      <c r="LI79" s="138"/>
      <c r="LJ79" s="139"/>
      <c r="LK79" s="137">
        <f>データ!FB7</f>
        <v>28495497</v>
      </c>
      <c r="LL79" s="138"/>
      <c r="LM79" s="138"/>
      <c r="LN79" s="138"/>
      <c r="LO79" s="138"/>
      <c r="LP79" s="138"/>
      <c r="LQ79" s="138"/>
      <c r="LR79" s="138"/>
      <c r="LS79" s="138"/>
      <c r="LT79" s="138"/>
      <c r="LU79" s="138"/>
      <c r="LV79" s="138"/>
      <c r="LW79" s="138"/>
      <c r="LX79" s="138"/>
      <c r="LY79" s="139"/>
      <c r="LZ79" s="137">
        <f>データ!FC7</f>
        <v>29090325</v>
      </c>
      <c r="MA79" s="138"/>
      <c r="MB79" s="138"/>
      <c r="MC79" s="138"/>
      <c r="MD79" s="138"/>
      <c r="ME79" s="138"/>
      <c r="MF79" s="138"/>
      <c r="MG79" s="138"/>
      <c r="MH79" s="138"/>
      <c r="MI79" s="138"/>
      <c r="MJ79" s="138"/>
      <c r="MK79" s="138"/>
      <c r="ML79" s="138"/>
      <c r="MM79" s="138"/>
      <c r="MN79" s="139"/>
      <c r="MO79" s="137">
        <f>データ!FD7</f>
        <v>30276921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wsO83sxf9cwQKPG2PZuQ/BBgz1wI0V0gQ5d5kG8w5Tclg0ptHdfEveSuvmKUWNvcYsTb1aOBh/9M+DIwPXNAA==" saltValue="lSSCKG6eaGUyuuDeb5ys2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157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159</v>
      </c>
      <c r="B6" s="50">
        <f>B8</f>
        <v>2022</v>
      </c>
      <c r="C6" s="50">
        <f t="shared" ref="C6:M6" si="2">C8</f>
        <v>357510</v>
      </c>
      <c r="D6" s="50">
        <f t="shared" si="2"/>
        <v>46</v>
      </c>
      <c r="E6" s="50">
        <f t="shared" si="2"/>
        <v>6</v>
      </c>
      <c r="F6" s="50">
        <f t="shared" si="2"/>
        <v>0</v>
      </c>
      <c r="G6" s="50">
        <f t="shared" si="2"/>
        <v>1</v>
      </c>
      <c r="H6" s="152" t="str">
        <f>IF(H8&lt;&gt;I8,H8,"")&amp;IF(I8&lt;&gt;J8,I8,"")&amp;"　"&amp;J8</f>
        <v>山口県地方独立行政法人下関市立市民病院　下関市立市民病院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35</v>
      </c>
      <c r="R6" s="50" t="str">
        <f t="shared" si="3"/>
        <v>対象</v>
      </c>
      <c r="S6" s="50" t="str">
        <f t="shared" si="3"/>
        <v>ド 透 訓 ガ</v>
      </c>
      <c r="T6" s="50" t="str">
        <f t="shared" si="3"/>
        <v>救 臨 感 へ 災 地 輪</v>
      </c>
      <c r="U6" s="51" t="str">
        <f>U8</f>
        <v>-</v>
      </c>
      <c r="V6" s="51">
        <f>V8</f>
        <v>30026</v>
      </c>
      <c r="W6" s="50" t="str">
        <f>W8</f>
        <v>非該当</v>
      </c>
      <c r="X6" s="50" t="str">
        <f t="shared" ref="X6" si="4">X8</f>
        <v>非該当</v>
      </c>
      <c r="Y6" s="50" t="str">
        <f t="shared" si="3"/>
        <v>７：１</v>
      </c>
      <c r="Z6" s="51">
        <f t="shared" si="3"/>
        <v>376</v>
      </c>
      <c r="AA6" s="51" t="str">
        <f t="shared" si="3"/>
        <v>-</v>
      </c>
      <c r="AB6" s="51" t="str">
        <f t="shared" si="3"/>
        <v>-</v>
      </c>
      <c r="AC6" s="51" t="str">
        <f t="shared" si="3"/>
        <v>-</v>
      </c>
      <c r="AD6" s="51">
        <f t="shared" si="3"/>
        <v>6</v>
      </c>
      <c r="AE6" s="51">
        <f t="shared" si="3"/>
        <v>382</v>
      </c>
      <c r="AF6" s="51">
        <f t="shared" si="3"/>
        <v>297</v>
      </c>
      <c r="AG6" s="51" t="str">
        <f t="shared" si="3"/>
        <v>-</v>
      </c>
      <c r="AH6" s="51">
        <f t="shared" si="3"/>
        <v>297</v>
      </c>
      <c r="AI6" s="52">
        <f>IF(AI8="-",NA(),AI8)</f>
        <v>98.3</v>
      </c>
      <c r="AJ6" s="52">
        <f t="shared" ref="AJ6:AR6" si="5">IF(AJ8="-",NA(),AJ8)</f>
        <v>103</v>
      </c>
      <c r="AK6" s="52">
        <f t="shared" si="5"/>
        <v>102.6</v>
      </c>
      <c r="AL6" s="52">
        <f t="shared" si="5"/>
        <v>98.6</v>
      </c>
      <c r="AM6" s="52">
        <f t="shared" si="5"/>
        <v>97.4</v>
      </c>
      <c r="AN6" s="52">
        <f t="shared" si="5"/>
        <v>99</v>
      </c>
      <c r="AO6" s="52">
        <f t="shared" si="5"/>
        <v>99</v>
      </c>
      <c r="AP6" s="52">
        <f t="shared" si="5"/>
        <v>102.4</v>
      </c>
      <c r="AQ6" s="52">
        <f t="shared" si="5"/>
        <v>107.2</v>
      </c>
      <c r="AR6" s="52">
        <f t="shared" si="5"/>
        <v>104.8</v>
      </c>
      <c r="AS6" s="52" t="str">
        <f>IF(AS8="-","【-】","【"&amp;SUBSTITUTE(TEXT(AS8,"#,##0.0"),"-","△")&amp;"】")</f>
        <v>【103.5】</v>
      </c>
      <c r="AT6" s="52">
        <f>IF(AT8="-",NA(),AT8)</f>
        <v>92.8</v>
      </c>
      <c r="AU6" s="52">
        <f t="shared" ref="AU6:BC6" si="6">IF(AU8="-",NA(),AU8)</f>
        <v>95.1</v>
      </c>
      <c r="AV6" s="52">
        <f t="shared" si="6"/>
        <v>84.9</v>
      </c>
      <c r="AW6" s="52">
        <f t="shared" si="6"/>
        <v>85.5</v>
      </c>
      <c r="AX6" s="52">
        <f t="shared" si="6"/>
        <v>84.7</v>
      </c>
      <c r="AY6" s="52">
        <f t="shared" si="6"/>
        <v>92.3</v>
      </c>
      <c r="AZ6" s="52">
        <f t="shared" si="6"/>
        <v>92.4</v>
      </c>
      <c r="BA6" s="52">
        <f t="shared" si="6"/>
        <v>84.1</v>
      </c>
      <c r="BB6" s="52">
        <f t="shared" si="6"/>
        <v>86.3</v>
      </c>
      <c r="BC6" s="52">
        <f t="shared" si="6"/>
        <v>86.6</v>
      </c>
      <c r="BD6" s="52" t="str">
        <f>IF(BD8="-","【-】","【"&amp;SUBSTITUTE(TEXT(BD8,"#,##0.0"),"-","△")&amp;"】")</f>
        <v>【86.4】</v>
      </c>
      <c r="BE6" s="52">
        <f>IF(BE8="-",NA(),BE8)</f>
        <v>90.9</v>
      </c>
      <c r="BF6" s="52">
        <f t="shared" ref="BF6:BN6" si="7">IF(BF8="-",NA(),BF8)</f>
        <v>93.2</v>
      </c>
      <c r="BG6" s="52">
        <f t="shared" si="7"/>
        <v>83</v>
      </c>
      <c r="BH6" s="52">
        <f t="shared" si="7"/>
        <v>83.6</v>
      </c>
      <c r="BI6" s="52">
        <f t="shared" si="7"/>
        <v>82.7</v>
      </c>
      <c r="BJ6" s="52">
        <f t="shared" si="7"/>
        <v>89.7</v>
      </c>
      <c r="BK6" s="52">
        <f t="shared" si="7"/>
        <v>89.9</v>
      </c>
      <c r="BL6" s="52">
        <f t="shared" si="7"/>
        <v>81.400000000000006</v>
      </c>
      <c r="BM6" s="52">
        <f t="shared" si="7"/>
        <v>83.7</v>
      </c>
      <c r="BN6" s="52">
        <f t="shared" si="7"/>
        <v>84</v>
      </c>
      <c r="BO6" s="52" t="str">
        <f>IF(BO8="-","【-】","【"&amp;SUBSTITUTE(TEXT(BO8,"#,##0.0"),"-","△")&amp;"】")</f>
        <v>【83.7】</v>
      </c>
      <c r="BP6" s="52">
        <f>IF(BP8="-",NA(),BP8)</f>
        <v>61.6</v>
      </c>
      <c r="BQ6" s="52">
        <f t="shared" ref="BQ6:BY6" si="8">IF(BQ8="-",NA(),BQ8)</f>
        <v>65.599999999999994</v>
      </c>
      <c r="BR6" s="52">
        <f t="shared" si="8"/>
        <v>58.8</v>
      </c>
      <c r="BS6" s="52">
        <f t="shared" si="8"/>
        <v>65.099999999999994</v>
      </c>
      <c r="BT6" s="52">
        <f t="shared" si="8"/>
        <v>65.599999999999994</v>
      </c>
      <c r="BU6" s="52">
        <f t="shared" si="8"/>
        <v>77.599999999999994</v>
      </c>
      <c r="BV6" s="52">
        <f t="shared" si="8"/>
        <v>77</v>
      </c>
      <c r="BW6" s="52">
        <f t="shared" si="8"/>
        <v>66.5</v>
      </c>
      <c r="BX6" s="52">
        <f t="shared" si="8"/>
        <v>66.8</v>
      </c>
      <c r="BY6" s="52">
        <f t="shared" si="8"/>
        <v>66.599999999999994</v>
      </c>
      <c r="BZ6" s="52" t="str">
        <f>IF(BZ8="-","【-】","【"&amp;SUBSTITUTE(TEXT(BZ8,"#,##0.0"),"-","△")&amp;"】")</f>
        <v>【66.8】</v>
      </c>
      <c r="CA6" s="53">
        <f>IF(CA8="-",NA(),CA8)</f>
        <v>66740</v>
      </c>
      <c r="CB6" s="53">
        <f t="shared" ref="CB6:CJ6" si="9">IF(CB8="-",NA(),CB8)</f>
        <v>66341</v>
      </c>
      <c r="CC6" s="53">
        <f t="shared" si="9"/>
        <v>67402</v>
      </c>
      <c r="CD6" s="53">
        <f t="shared" si="9"/>
        <v>66392</v>
      </c>
      <c r="CE6" s="53">
        <f t="shared" si="9"/>
        <v>66377</v>
      </c>
      <c r="CF6" s="53">
        <f t="shared" si="9"/>
        <v>59108</v>
      </c>
      <c r="CG6" s="53">
        <f t="shared" si="9"/>
        <v>60271</v>
      </c>
      <c r="CH6" s="53">
        <f t="shared" si="9"/>
        <v>57368</v>
      </c>
      <c r="CI6" s="53">
        <f t="shared" si="9"/>
        <v>59838</v>
      </c>
      <c r="CJ6" s="53">
        <f t="shared" si="9"/>
        <v>62697</v>
      </c>
      <c r="CK6" s="52" t="str">
        <f>IF(CK8="-","【-】","【"&amp;SUBSTITUTE(TEXT(CK8,"#,##0"),"-","△")&amp;"】")</f>
        <v>【61,837】</v>
      </c>
      <c r="CL6" s="53">
        <f>IF(CL8="-",NA(),CL8)</f>
        <v>18631</v>
      </c>
      <c r="CM6" s="53">
        <f t="shared" ref="CM6:CU6" si="10">IF(CM8="-",NA(),CM8)</f>
        <v>19531</v>
      </c>
      <c r="CN6" s="53">
        <f t="shared" si="10"/>
        <v>21275</v>
      </c>
      <c r="CO6" s="53">
        <f t="shared" si="10"/>
        <v>21809</v>
      </c>
      <c r="CP6" s="53">
        <f t="shared" si="10"/>
        <v>22077</v>
      </c>
      <c r="CQ6" s="53">
        <f t="shared" si="10"/>
        <v>15887</v>
      </c>
      <c r="CR6" s="53">
        <f t="shared" si="10"/>
        <v>16979</v>
      </c>
      <c r="CS6" s="53">
        <f t="shared" si="10"/>
        <v>15986</v>
      </c>
      <c r="CT6" s="53">
        <f t="shared" si="10"/>
        <v>16421</v>
      </c>
      <c r="CU6" s="53">
        <f t="shared" si="10"/>
        <v>17279</v>
      </c>
      <c r="CV6" s="52" t="str">
        <f>IF(CV8="-","【-】","【"&amp;SUBSTITUTE(TEXT(CV8,"#,##0"),"-","△")&amp;"】")</f>
        <v>【17,600】</v>
      </c>
      <c r="CW6" s="52">
        <f>IF(CW8="-",NA(),CW8)</f>
        <v>51.9</v>
      </c>
      <c r="CX6" s="52">
        <f t="shared" ref="CX6:DF6" si="11">IF(CX8="-",NA(),CX8)</f>
        <v>48.8</v>
      </c>
      <c r="CY6" s="52">
        <f t="shared" si="11"/>
        <v>50.4</v>
      </c>
      <c r="CZ6" s="52">
        <f t="shared" si="11"/>
        <v>52.2</v>
      </c>
      <c r="DA6" s="52">
        <f t="shared" si="11"/>
        <v>51.6</v>
      </c>
      <c r="DB6" s="52">
        <f t="shared" si="11"/>
        <v>53</v>
      </c>
      <c r="DC6" s="52">
        <f t="shared" si="11"/>
        <v>53</v>
      </c>
      <c r="DD6" s="52">
        <f t="shared" si="11"/>
        <v>60.8</v>
      </c>
      <c r="DE6" s="52">
        <f t="shared" si="11"/>
        <v>57.4</v>
      </c>
      <c r="DF6" s="52">
        <f t="shared" si="11"/>
        <v>55.7</v>
      </c>
      <c r="DG6" s="52" t="str">
        <f>IF(DG8="-","【-】","【"&amp;SUBSTITUTE(TEXT(DG8,"#,##0.0"),"-","△")&amp;"】")</f>
        <v>【55.6】</v>
      </c>
      <c r="DH6" s="52">
        <f>IF(DH8="-",NA(),DH8)</f>
        <v>26.4</v>
      </c>
      <c r="DI6" s="52">
        <f t="shared" ref="DI6:DQ6" si="12">IF(DI8="-",NA(),DI8)</f>
        <v>25.5</v>
      </c>
      <c r="DJ6" s="52">
        <f t="shared" si="12"/>
        <v>23.2</v>
      </c>
      <c r="DK6" s="52">
        <f t="shared" si="12"/>
        <v>24.7</v>
      </c>
      <c r="DL6" s="52">
        <f t="shared" si="12"/>
        <v>26</v>
      </c>
      <c r="DM6" s="52">
        <f t="shared" si="12"/>
        <v>25.8</v>
      </c>
      <c r="DN6" s="52">
        <f t="shared" si="12"/>
        <v>26.4</v>
      </c>
      <c r="DO6" s="52">
        <f t="shared" si="12"/>
        <v>24.1</v>
      </c>
      <c r="DP6" s="52">
        <f t="shared" si="12"/>
        <v>23.9</v>
      </c>
      <c r="DQ6" s="52">
        <f t="shared" si="12"/>
        <v>24.4</v>
      </c>
      <c r="DR6" s="52" t="str">
        <f>IF(DR8="-","【-】","【"&amp;SUBSTITUTE(TEXT(DR8,"#,##0.0"),"-","△")&amp;"】")</f>
        <v>【25.1】</v>
      </c>
      <c r="DS6" s="52">
        <f>IF(DS8="-",NA(),DS8)</f>
        <v>1.7</v>
      </c>
      <c r="DT6" s="52">
        <f t="shared" ref="DT6:EB6" si="13">IF(DT8="-",NA(),DT8)</f>
        <v>0</v>
      </c>
      <c r="DU6" s="52">
        <f t="shared" si="13"/>
        <v>0</v>
      </c>
      <c r="DV6" s="52">
        <f t="shared" si="13"/>
        <v>1.5</v>
      </c>
      <c r="DW6" s="52">
        <f t="shared" si="13"/>
        <v>2.8</v>
      </c>
      <c r="DX6" s="52">
        <f t="shared" si="13"/>
        <v>40.4</v>
      </c>
      <c r="DY6" s="52">
        <f t="shared" si="13"/>
        <v>40.1</v>
      </c>
      <c r="DZ6" s="52">
        <f t="shared" si="13"/>
        <v>83.2</v>
      </c>
      <c r="EA6" s="52">
        <f t="shared" si="13"/>
        <v>84.6</v>
      </c>
      <c r="EB6" s="52">
        <f t="shared" si="13"/>
        <v>67.8</v>
      </c>
      <c r="EC6" s="52" t="str">
        <f>IF(EC8="-","【-】","【"&amp;SUBSTITUTE(TEXT(EC8,"#,##0.0"),"-","△")&amp;"】")</f>
        <v>【63.0】</v>
      </c>
      <c r="ED6" s="52">
        <f>IF(ED8="-",NA(),ED8)</f>
        <v>41.4</v>
      </c>
      <c r="EE6" s="52">
        <f t="shared" ref="EE6:EM6" si="14">IF(EE8="-",NA(),EE8)</f>
        <v>46.3</v>
      </c>
      <c r="EF6" s="52">
        <f t="shared" si="14"/>
        <v>52.5</v>
      </c>
      <c r="EG6" s="52">
        <f t="shared" si="14"/>
        <v>58.5</v>
      </c>
      <c r="EH6" s="52">
        <f t="shared" si="14"/>
        <v>62.9</v>
      </c>
      <c r="EI6" s="52">
        <f t="shared" si="14"/>
        <v>53.7</v>
      </c>
      <c r="EJ6" s="52">
        <f t="shared" si="14"/>
        <v>56.4</v>
      </c>
      <c r="EK6" s="52">
        <f t="shared" si="14"/>
        <v>54.3</v>
      </c>
      <c r="EL6" s="52">
        <f t="shared" si="14"/>
        <v>54.9</v>
      </c>
      <c r="EM6" s="52">
        <f t="shared" si="14"/>
        <v>56.1</v>
      </c>
      <c r="EN6" s="52" t="str">
        <f>IF(EN8="-","【-】","【"&amp;SUBSTITUTE(TEXT(EN8,"#,##0.0"),"-","△")&amp;"】")</f>
        <v>【56.4】</v>
      </c>
      <c r="EO6" s="52">
        <f>IF(EO8="-",NA(),EO8)</f>
        <v>57</v>
      </c>
      <c r="EP6" s="52">
        <f t="shared" ref="EP6:EX6" si="15">IF(EP8="-",NA(),EP8)</f>
        <v>62.7</v>
      </c>
      <c r="EQ6" s="52">
        <f t="shared" si="15"/>
        <v>70.8</v>
      </c>
      <c r="ER6" s="52">
        <f t="shared" si="15"/>
        <v>77</v>
      </c>
      <c r="ES6" s="52">
        <f t="shared" si="15"/>
        <v>79.900000000000006</v>
      </c>
      <c r="ET6" s="52">
        <f t="shared" si="15"/>
        <v>69.3</v>
      </c>
      <c r="EU6" s="52">
        <f t="shared" si="15"/>
        <v>71.099999999999994</v>
      </c>
      <c r="EV6" s="52">
        <f t="shared" si="15"/>
        <v>69.900000000000006</v>
      </c>
      <c r="EW6" s="52">
        <f t="shared" si="15"/>
        <v>68.8</v>
      </c>
      <c r="EX6" s="52">
        <f t="shared" si="15"/>
        <v>69.7</v>
      </c>
      <c r="EY6" s="52" t="str">
        <f>IF(EY8="-","【-】","【"&amp;SUBSTITUTE(TEXT(EY8,"#,##0.0"),"-","△")&amp;"】")</f>
        <v>【70.7】</v>
      </c>
      <c r="EZ6" s="53">
        <f>IF(EZ8="-",NA(),EZ8)</f>
        <v>22885649</v>
      </c>
      <c r="FA6" s="53">
        <f t="shared" ref="FA6:FI6" si="16">IF(FA8="-",NA(),FA8)</f>
        <v>24138876</v>
      </c>
      <c r="FB6" s="53">
        <f t="shared" si="16"/>
        <v>28495497</v>
      </c>
      <c r="FC6" s="53">
        <f t="shared" si="16"/>
        <v>29090325</v>
      </c>
      <c r="FD6" s="53">
        <f t="shared" si="16"/>
        <v>30276921</v>
      </c>
      <c r="FE6" s="53">
        <f t="shared" si="16"/>
        <v>47442477</v>
      </c>
      <c r="FF6" s="53">
        <f t="shared" si="16"/>
        <v>48164556</v>
      </c>
      <c r="FG6" s="53">
        <f t="shared" si="16"/>
        <v>50234873</v>
      </c>
      <c r="FH6" s="53">
        <f t="shared" si="16"/>
        <v>50294422</v>
      </c>
      <c r="FI6" s="53">
        <f t="shared" si="16"/>
        <v>49693831</v>
      </c>
      <c r="FJ6" s="53" t="str">
        <f>IF(FJ8="-","【-】","【"&amp;SUBSTITUTE(TEXT(FJ8,"#,##0"),"-","△")&amp;"】")</f>
        <v>【49,963,977】</v>
      </c>
    </row>
    <row r="7" spans="1:166" s="54" customFormat="1">
      <c r="A7" s="35" t="s">
        <v>160</v>
      </c>
      <c r="B7" s="50">
        <f t="shared" ref="B7:AH7" si="17">B8</f>
        <v>2022</v>
      </c>
      <c r="C7" s="50">
        <f t="shared" si="17"/>
        <v>357510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35</v>
      </c>
      <c r="R7" s="50" t="str">
        <f t="shared" si="17"/>
        <v>対象</v>
      </c>
      <c r="S7" s="50" t="str">
        <f t="shared" si="17"/>
        <v>ド 透 訓 ガ</v>
      </c>
      <c r="T7" s="50" t="str">
        <f t="shared" si="17"/>
        <v>救 臨 感 へ 災 地 輪</v>
      </c>
      <c r="U7" s="51" t="str">
        <f>U8</f>
        <v>-</v>
      </c>
      <c r="V7" s="51">
        <f>V8</f>
        <v>30026</v>
      </c>
      <c r="W7" s="50" t="str">
        <f>W8</f>
        <v>非該当</v>
      </c>
      <c r="X7" s="50" t="str">
        <f t="shared" si="17"/>
        <v>非該当</v>
      </c>
      <c r="Y7" s="50" t="str">
        <f t="shared" si="17"/>
        <v>７：１</v>
      </c>
      <c r="Z7" s="51">
        <f t="shared" si="17"/>
        <v>376</v>
      </c>
      <c r="AA7" s="51" t="str">
        <f t="shared" si="17"/>
        <v>-</v>
      </c>
      <c r="AB7" s="51" t="str">
        <f t="shared" si="17"/>
        <v>-</v>
      </c>
      <c r="AC7" s="51" t="str">
        <f t="shared" si="17"/>
        <v>-</v>
      </c>
      <c r="AD7" s="51">
        <f t="shared" si="17"/>
        <v>6</v>
      </c>
      <c r="AE7" s="51">
        <f t="shared" si="17"/>
        <v>382</v>
      </c>
      <c r="AF7" s="51">
        <f t="shared" si="17"/>
        <v>297</v>
      </c>
      <c r="AG7" s="51" t="str">
        <f t="shared" si="17"/>
        <v>-</v>
      </c>
      <c r="AH7" s="51">
        <f t="shared" si="17"/>
        <v>297</v>
      </c>
      <c r="AI7" s="52">
        <f>AI8</f>
        <v>98.3</v>
      </c>
      <c r="AJ7" s="52">
        <f t="shared" ref="AJ7:AR7" si="18">AJ8</f>
        <v>103</v>
      </c>
      <c r="AK7" s="52">
        <f t="shared" si="18"/>
        <v>102.6</v>
      </c>
      <c r="AL7" s="52">
        <f t="shared" si="18"/>
        <v>98.6</v>
      </c>
      <c r="AM7" s="52">
        <f t="shared" si="18"/>
        <v>97.4</v>
      </c>
      <c r="AN7" s="52">
        <f t="shared" si="18"/>
        <v>99</v>
      </c>
      <c r="AO7" s="52">
        <f t="shared" si="18"/>
        <v>99</v>
      </c>
      <c r="AP7" s="52">
        <f t="shared" si="18"/>
        <v>102.4</v>
      </c>
      <c r="AQ7" s="52">
        <f t="shared" si="18"/>
        <v>107.2</v>
      </c>
      <c r="AR7" s="52">
        <f t="shared" si="18"/>
        <v>104.8</v>
      </c>
      <c r="AS7" s="52"/>
      <c r="AT7" s="52">
        <f>AT8</f>
        <v>92.8</v>
      </c>
      <c r="AU7" s="52">
        <f t="shared" ref="AU7:BC7" si="19">AU8</f>
        <v>95.1</v>
      </c>
      <c r="AV7" s="52">
        <f t="shared" si="19"/>
        <v>84.9</v>
      </c>
      <c r="AW7" s="52">
        <f t="shared" si="19"/>
        <v>85.5</v>
      </c>
      <c r="AX7" s="52">
        <f t="shared" si="19"/>
        <v>84.7</v>
      </c>
      <c r="AY7" s="52">
        <f t="shared" si="19"/>
        <v>92.3</v>
      </c>
      <c r="AZ7" s="52">
        <f t="shared" si="19"/>
        <v>92.4</v>
      </c>
      <c r="BA7" s="52">
        <f t="shared" si="19"/>
        <v>84.1</v>
      </c>
      <c r="BB7" s="52">
        <f t="shared" si="19"/>
        <v>86.3</v>
      </c>
      <c r="BC7" s="52">
        <f t="shared" si="19"/>
        <v>86.6</v>
      </c>
      <c r="BD7" s="52"/>
      <c r="BE7" s="52">
        <f>BE8</f>
        <v>90.9</v>
      </c>
      <c r="BF7" s="52">
        <f t="shared" ref="BF7:BN7" si="20">BF8</f>
        <v>93.2</v>
      </c>
      <c r="BG7" s="52">
        <f t="shared" si="20"/>
        <v>83</v>
      </c>
      <c r="BH7" s="52">
        <f t="shared" si="20"/>
        <v>83.6</v>
      </c>
      <c r="BI7" s="52">
        <f t="shared" si="20"/>
        <v>82.7</v>
      </c>
      <c r="BJ7" s="52">
        <f t="shared" si="20"/>
        <v>89.7</v>
      </c>
      <c r="BK7" s="52">
        <f t="shared" si="20"/>
        <v>89.9</v>
      </c>
      <c r="BL7" s="52">
        <f t="shared" si="20"/>
        <v>81.400000000000006</v>
      </c>
      <c r="BM7" s="52">
        <f t="shared" si="20"/>
        <v>83.7</v>
      </c>
      <c r="BN7" s="52">
        <f t="shared" si="20"/>
        <v>84</v>
      </c>
      <c r="BO7" s="52"/>
      <c r="BP7" s="52">
        <f>BP8</f>
        <v>61.6</v>
      </c>
      <c r="BQ7" s="52">
        <f t="shared" ref="BQ7:BY7" si="21">BQ8</f>
        <v>65.599999999999994</v>
      </c>
      <c r="BR7" s="52">
        <f t="shared" si="21"/>
        <v>58.8</v>
      </c>
      <c r="BS7" s="52">
        <f t="shared" si="21"/>
        <v>65.099999999999994</v>
      </c>
      <c r="BT7" s="52">
        <f t="shared" si="21"/>
        <v>65.599999999999994</v>
      </c>
      <c r="BU7" s="52">
        <f t="shared" si="21"/>
        <v>77.599999999999994</v>
      </c>
      <c r="BV7" s="52">
        <f t="shared" si="21"/>
        <v>77</v>
      </c>
      <c r="BW7" s="52">
        <f t="shared" si="21"/>
        <v>66.5</v>
      </c>
      <c r="BX7" s="52">
        <f t="shared" si="21"/>
        <v>66.8</v>
      </c>
      <c r="BY7" s="52">
        <f t="shared" si="21"/>
        <v>66.599999999999994</v>
      </c>
      <c r="BZ7" s="52"/>
      <c r="CA7" s="53">
        <f>CA8</f>
        <v>66740</v>
      </c>
      <c r="CB7" s="53">
        <f t="shared" ref="CB7:CJ7" si="22">CB8</f>
        <v>66341</v>
      </c>
      <c r="CC7" s="53">
        <f t="shared" si="22"/>
        <v>67402</v>
      </c>
      <c r="CD7" s="53">
        <f t="shared" si="22"/>
        <v>66392</v>
      </c>
      <c r="CE7" s="53">
        <f t="shared" si="22"/>
        <v>66377</v>
      </c>
      <c r="CF7" s="53">
        <f t="shared" si="22"/>
        <v>59108</v>
      </c>
      <c r="CG7" s="53">
        <f t="shared" si="22"/>
        <v>60271</v>
      </c>
      <c r="CH7" s="53">
        <f t="shared" si="22"/>
        <v>57368</v>
      </c>
      <c r="CI7" s="53">
        <f t="shared" si="22"/>
        <v>59838</v>
      </c>
      <c r="CJ7" s="53">
        <f t="shared" si="22"/>
        <v>62697</v>
      </c>
      <c r="CK7" s="52"/>
      <c r="CL7" s="53">
        <f>CL8</f>
        <v>18631</v>
      </c>
      <c r="CM7" s="53">
        <f t="shared" ref="CM7:CU7" si="23">CM8</f>
        <v>19531</v>
      </c>
      <c r="CN7" s="53">
        <f t="shared" si="23"/>
        <v>21275</v>
      </c>
      <c r="CO7" s="53">
        <f t="shared" si="23"/>
        <v>21809</v>
      </c>
      <c r="CP7" s="53">
        <f t="shared" si="23"/>
        <v>22077</v>
      </c>
      <c r="CQ7" s="53">
        <f t="shared" si="23"/>
        <v>15887</v>
      </c>
      <c r="CR7" s="53">
        <f t="shared" si="23"/>
        <v>16979</v>
      </c>
      <c r="CS7" s="53">
        <f t="shared" si="23"/>
        <v>15986</v>
      </c>
      <c r="CT7" s="53">
        <f t="shared" si="23"/>
        <v>16421</v>
      </c>
      <c r="CU7" s="53">
        <f t="shared" si="23"/>
        <v>17279</v>
      </c>
      <c r="CV7" s="52"/>
      <c r="CW7" s="52">
        <f>CW8</f>
        <v>51.9</v>
      </c>
      <c r="CX7" s="52">
        <f t="shared" ref="CX7:DF7" si="24">CX8</f>
        <v>48.8</v>
      </c>
      <c r="CY7" s="52">
        <f t="shared" si="24"/>
        <v>50.4</v>
      </c>
      <c r="CZ7" s="52">
        <f t="shared" si="24"/>
        <v>52.2</v>
      </c>
      <c r="DA7" s="52">
        <f t="shared" si="24"/>
        <v>51.6</v>
      </c>
      <c r="DB7" s="52">
        <f t="shared" si="24"/>
        <v>53</v>
      </c>
      <c r="DC7" s="52">
        <f t="shared" si="24"/>
        <v>53</v>
      </c>
      <c r="DD7" s="52">
        <f t="shared" si="24"/>
        <v>60.8</v>
      </c>
      <c r="DE7" s="52">
        <f t="shared" si="24"/>
        <v>57.4</v>
      </c>
      <c r="DF7" s="52">
        <f t="shared" si="24"/>
        <v>55.7</v>
      </c>
      <c r="DG7" s="52"/>
      <c r="DH7" s="52">
        <f>DH8</f>
        <v>26.4</v>
      </c>
      <c r="DI7" s="52">
        <f t="shared" ref="DI7:DQ7" si="25">DI8</f>
        <v>25.5</v>
      </c>
      <c r="DJ7" s="52">
        <f t="shared" si="25"/>
        <v>23.2</v>
      </c>
      <c r="DK7" s="52">
        <f t="shared" si="25"/>
        <v>24.7</v>
      </c>
      <c r="DL7" s="52">
        <f t="shared" si="25"/>
        <v>26</v>
      </c>
      <c r="DM7" s="52">
        <f t="shared" si="25"/>
        <v>25.8</v>
      </c>
      <c r="DN7" s="52">
        <f t="shared" si="25"/>
        <v>26.4</v>
      </c>
      <c r="DO7" s="52">
        <f t="shared" si="25"/>
        <v>24.1</v>
      </c>
      <c r="DP7" s="52">
        <f t="shared" si="25"/>
        <v>23.9</v>
      </c>
      <c r="DQ7" s="52">
        <f t="shared" si="25"/>
        <v>24.4</v>
      </c>
      <c r="DR7" s="52"/>
      <c r="DS7" s="52">
        <f>DS8</f>
        <v>1.7</v>
      </c>
      <c r="DT7" s="52">
        <f t="shared" ref="DT7:EB7" si="26">DT8</f>
        <v>0</v>
      </c>
      <c r="DU7" s="52">
        <f t="shared" si="26"/>
        <v>0</v>
      </c>
      <c r="DV7" s="52">
        <f t="shared" si="26"/>
        <v>1.5</v>
      </c>
      <c r="DW7" s="52">
        <f t="shared" si="26"/>
        <v>2.8</v>
      </c>
      <c r="DX7" s="52">
        <f t="shared" si="26"/>
        <v>40.4</v>
      </c>
      <c r="DY7" s="52">
        <f t="shared" si="26"/>
        <v>40.1</v>
      </c>
      <c r="DZ7" s="52">
        <f t="shared" si="26"/>
        <v>83.2</v>
      </c>
      <c r="EA7" s="52">
        <f t="shared" si="26"/>
        <v>84.6</v>
      </c>
      <c r="EB7" s="52">
        <f t="shared" si="26"/>
        <v>67.8</v>
      </c>
      <c r="EC7" s="52"/>
      <c r="ED7" s="52">
        <f>ED8</f>
        <v>41.4</v>
      </c>
      <c r="EE7" s="52">
        <f t="shared" ref="EE7:EM7" si="27">EE8</f>
        <v>46.3</v>
      </c>
      <c r="EF7" s="52">
        <f t="shared" si="27"/>
        <v>52.5</v>
      </c>
      <c r="EG7" s="52">
        <f t="shared" si="27"/>
        <v>58.5</v>
      </c>
      <c r="EH7" s="52">
        <f t="shared" si="27"/>
        <v>62.9</v>
      </c>
      <c r="EI7" s="52">
        <f t="shared" si="27"/>
        <v>53.7</v>
      </c>
      <c r="EJ7" s="52">
        <f t="shared" si="27"/>
        <v>56.4</v>
      </c>
      <c r="EK7" s="52">
        <f t="shared" si="27"/>
        <v>54.3</v>
      </c>
      <c r="EL7" s="52">
        <f t="shared" si="27"/>
        <v>54.9</v>
      </c>
      <c r="EM7" s="52">
        <f t="shared" si="27"/>
        <v>56.1</v>
      </c>
      <c r="EN7" s="52"/>
      <c r="EO7" s="52">
        <f>EO8</f>
        <v>57</v>
      </c>
      <c r="EP7" s="52">
        <f t="shared" ref="EP7:EX7" si="28">EP8</f>
        <v>62.7</v>
      </c>
      <c r="EQ7" s="52">
        <f t="shared" si="28"/>
        <v>70.8</v>
      </c>
      <c r="ER7" s="52">
        <f t="shared" si="28"/>
        <v>77</v>
      </c>
      <c r="ES7" s="52">
        <f t="shared" si="28"/>
        <v>79.900000000000006</v>
      </c>
      <c r="ET7" s="52">
        <f t="shared" si="28"/>
        <v>69.3</v>
      </c>
      <c r="EU7" s="52">
        <f t="shared" si="28"/>
        <v>71.099999999999994</v>
      </c>
      <c r="EV7" s="52">
        <f t="shared" si="28"/>
        <v>69.900000000000006</v>
      </c>
      <c r="EW7" s="52">
        <f t="shared" si="28"/>
        <v>68.8</v>
      </c>
      <c r="EX7" s="52">
        <f t="shared" si="28"/>
        <v>69.7</v>
      </c>
      <c r="EY7" s="52"/>
      <c r="EZ7" s="53">
        <f>EZ8</f>
        <v>22885649</v>
      </c>
      <c r="FA7" s="53">
        <f t="shared" ref="FA7:FI7" si="29">FA8</f>
        <v>24138876</v>
      </c>
      <c r="FB7" s="53">
        <f t="shared" si="29"/>
        <v>28495497</v>
      </c>
      <c r="FC7" s="53">
        <f t="shared" si="29"/>
        <v>29090325</v>
      </c>
      <c r="FD7" s="53">
        <f t="shared" si="29"/>
        <v>30276921</v>
      </c>
      <c r="FE7" s="53">
        <f t="shared" si="29"/>
        <v>47442477</v>
      </c>
      <c r="FF7" s="53">
        <f t="shared" si="29"/>
        <v>48164556</v>
      </c>
      <c r="FG7" s="53">
        <f t="shared" si="29"/>
        <v>50234873</v>
      </c>
      <c r="FH7" s="53">
        <f t="shared" si="29"/>
        <v>50294422</v>
      </c>
      <c r="FI7" s="53">
        <f t="shared" si="29"/>
        <v>49693831</v>
      </c>
      <c r="FJ7" s="53"/>
    </row>
    <row r="8" spans="1:166" s="54" customFormat="1">
      <c r="A8" s="35"/>
      <c r="B8" s="55">
        <v>2022</v>
      </c>
      <c r="C8" s="55">
        <v>357510</v>
      </c>
      <c r="D8" s="55">
        <v>46</v>
      </c>
      <c r="E8" s="55">
        <v>6</v>
      </c>
      <c r="F8" s="55">
        <v>0</v>
      </c>
      <c r="G8" s="55">
        <v>1</v>
      </c>
      <c r="H8" s="55" t="s">
        <v>161</v>
      </c>
      <c r="I8" s="55" t="s">
        <v>162</v>
      </c>
      <c r="J8" s="55" t="s">
        <v>163</v>
      </c>
      <c r="K8" s="55" t="s">
        <v>164</v>
      </c>
      <c r="L8" s="55" t="s">
        <v>165</v>
      </c>
      <c r="M8" s="55" t="s">
        <v>166</v>
      </c>
      <c r="N8" s="55" t="s">
        <v>167</v>
      </c>
      <c r="O8" s="55" t="s">
        <v>168</v>
      </c>
      <c r="P8" s="55" t="s">
        <v>169</v>
      </c>
      <c r="Q8" s="56">
        <v>35</v>
      </c>
      <c r="R8" s="55" t="s">
        <v>170</v>
      </c>
      <c r="S8" s="55" t="s">
        <v>171</v>
      </c>
      <c r="T8" s="55" t="s">
        <v>172</v>
      </c>
      <c r="U8" s="56" t="s">
        <v>40</v>
      </c>
      <c r="V8" s="56">
        <v>30026</v>
      </c>
      <c r="W8" s="55" t="s">
        <v>173</v>
      </c>
      <c r="X8" s="55" t="s">
        <v>173</v>
      </c>
      <c r="Y8" s="57" t="s">
        <v>174</v>
      </c>
      <c r="Z8" s="56">
        <v>376</v>
      </c>
      <c r="AA8" s="56" t="s">
        <v>40</v>
      </c>
      <c r="AB8" s="56" t="s">
        <v>40</v>
      </c>
      <c r="AC8" s="56" t="s">
        <v>40</v>
      </c>
      <c r="AD8" s="56">
        <v>6</v>
      </c>
      <c r="AE8" s="56">
        <v>382</v>
      </c>
      <c r="AF8" s="56">
        <v>297</v>
      </c>
      <c r="AG8" s="56" t="s">
        <v>40</v>
      </c>
      <c r="AH8" s="56">
        <v>297</v>
      </c>
      <c r="AI8" s="58">
        <v>98.3</v>
      </c>
      <c r="AJ8" s="58">
        <v>103</v>
      </c>
      <c r="AK8" s="58">
        <v>102.6</v>
      </c>
      <c r="AL8" s="58">
        <v>98.6</v>
      </c>
      <c r="AM8" s="58">
        <v>97.4</v>
      </c>
      <c r="AN8" s="58">
        <v>99</v>
      </c>
      <c r="AO8" s="58">
        <v>99</v>
      </c>
      <c r="AP8" s="58">
        <v>102.4</v>
      </c>
      <c r="AQ8" s="58">
        <v>107.2</v>
      </c>
      <c r="AR8" s="58">
        <v>104.8</v>
      </c>
      <c r="AS8" s="58">
        <v>103.5</v>
      </c>
      <c r="AT8" s="58">
        <v>92.8</v>
      </c>
      <c r="AU8" s="58">
        <v>95.1</v>
      </c>
      <c r="AV8" s="58">
        <v>84.9</v>
      </c>
      <c r="AW8" s="58">
        <v>85.5</v>
      </c>
      <c r="AX8" s="58">
        <v>84.7</v>
      </c>
      <c r="AY8" s="58">
        <v>92.3</v>
      </c>
      <c r="AZ8" s="58">
        <v>92.4</v>
      </c>
      <c r="BA8" s="58">
        <v>84.1</v>
      </c>
      <c r="BB8" s="58">
        <v>86.3</v>
      </c>
      <c r="BC8" s="58">
        <v>86.6</v>
      </c>
      <c r="BD8" s="58">
        <v>86.4</v>
      </c>
      <c r="BE8" s="59">
        <v>90.9</v>
      </c>
      <c r="BF8" s="59">
        <v>93.2</v>
      </c>
      <c r="BG8" s="59">
        <v>83</v>
      </c>
      <c r="BH8" s="59">
        <v>83.6</v>
      </c>
      <c r="BI8" s="59">
        <v>82.7</v>
      </c>
      <c r="BJ8" s="59">
        <v>89.7</v>
      </c>
      <c r="BK8" s="59">
        <v>89.9</v>
      </c>
      <c r="BL8" s="59">
        <v>81.400000000000006</v>
      </c>
      <c r="BM8" s="59">
        <v>83.7</v>
      </c>
      <c r="BN8" s="59">
        <v>84</v>
      </c>
      <c r="BO8" s="59">
        <v>83.7</v>
      </c>
      <c r="BP8" s="58">
        <v>61.6</v>
      </c>
      <c r="BQ8" s="58">
        <v>65.599999999999994</v>
      </c>
      <c r="BR8" s="58">
        <v>58.8</v>
      </c>
      <c r="BS8" s="58">
        <v>65.099999999999994</v>
      </c>
      <c r="BT8" s="58">
        <v>65.599999999999994</v>
      </c>
      <c r="BU8" s="58">
        <v>77.599999999999994</v>
      </c>
      <c r="BV8" s="58">
        <v>77</v>
      </c>
      <c r="BW8" s="58">
        <v>66.5</v>
      </c>
      <c r="BX8" s="58">
        <v>66.8</v>
      </c>
      <c r="BY8" s="58">
        <v>66.599999999999994</v>
      </c>
      <c r="BZ8" s="58">
        <v>66.8</v>
      </c>
      <c r="CA8" s="59">
        <v>66740</v>
      </c>
      <c r="CB8" s="59">
        <v>66341</v>
      </c>
      <c r="CC8" s="59">
        <v>67402</v>
      </c>
      <c r="CD8" s="59">
        <v>66392</v>
      </c>
      <c r="CE8" s="59">
        <v>66377</v>
      </c>
      <c r="CF8" s="59">
        <v>59108</v>
      </c>
      <c r="CG8" s="59">
        <v>60271</v>
      </c>
      <c r="CH8" s="59">
        <v>57368</v>
      </c>
      <c r="CI8" s="59">
        <v>59838</v>
      </c>
      <c r="CJ8" s="59">
        <v>62697</v>
      </c>
      <c r="CK8" s="58">
        <v>61837</v>
      </c>
      <c r="CL8" s="59">
        <v>18631</v>
      </c>
      <c r="CM8" s="59">
        <v>19531</v>
      </c>
      <c r="CN8" s="59">
        <v>21275</v>
      </c>
      <c r="CO8" s="59">
        <v>21809</v>
      </c>
      <c r="CP8" s="59">
        <v>22077</v>
      </c>
      <c r="CQ8" s="59">
        <v>15887</v>
      </c>
      <c r="CR8" s="59">
        <v>16979</v>
      </c>
      <c r="CS8" s="59">
        <v>15986</v>
      </c>
      <c r="CT8" s="59">
        <v>16421</v>
      </c>
      <c r="CU8" s="59">
        <v>17279</v>
      </c>
      <c r="CV8" s="58">
        <v>17600</v>
      </c>
      <c r="CW8" s="59">
        <v>51.9</v>
      </c>
      <c r="CX8" s="59">
        <v>48.8</v>
      </c>
      <c r="CY8" s="59">
        <v>50.4</v>
      </c>
      <c r="CZ8" s="59">
        <v>52.2</v>
      </c>
      <c r="DA8" s="59">
        <v>51.6</v>
      </c>
      <c r="DB8" s="59">
        <v>53</v>
      </c>
      <c r="DC8" s="59">
        <v>53</v>
      </c>
      <c r="DD8" s="59">
        <v>60.8</v>
      </c>
      <c r="DE8" s="59">
        <v>57.4</v>
      </c>
      <c r="DF8" s="59">
        <v>55.7</v>
      </c>
      <c r="DG8" s="59">
        <v>55.6</v>
      </c>
      <c r="DH8" s="59">
        <v>26.4</v>
      </c>
      <c r="DI8" s="59">
        <v>25.5</v>
      </c>
      <c r="DJ8" s="59">
        <v>23.2</v>
      </c>
      <c r="DK8" s="59">
        <v>24.7</v>
      </c>
      <c r="DL8" s="59">
        <v>26</v>
      </c>
      <c r="DM8" s="59">
        <v>25.8</v>
      </c>
      <c r="DN8" s="59">
        <v>26.4</v>
      </c>
      <c r="DO8" s="59">
        <v>24.1</v>
      </c>
      <c r="DP8" s="59">
        <v>23.9</v>
      </c>
      <c r="DQ8" s="59">
        <v>24.4</v>
      </c>
      <c r="DR8" s="59">
        <v>25.1</v>
      </c>
      <c r="DS8" s="59">
        <v>1.7</v>
      </c>
      <c r="DT8" s="59">
        <v>0</v>
      </c>
      <c r="DU8" s="59">
        <v>0</v>
      </c>
      <c r="DV8" s="59">
        <v>1.5</v>
      </c>
      <c r="DW8" s="59">
        <v>2.8</v>
      </c>
      <c r="DX8" s="59">
        <v>40.4</v>
      </c>
      <c r="DY8" s="59">
        <v>40.1</v>
      </c>
      <c r="DZ8" s="59">
        <v>83.2</v>
      </c>
      <c r="EA8" s="59">
        <v>84.6</v>
      </c>
      <c r="EB8" s="59">
        <v>67.8</v>
      </c>
      <c r="EC8" s="59">
        <v>63</v>
      </c>
      <c r="ED8" s="58">
        <v>41.4</v>
      </c>
      <c r="EE8" s="58">
        <v>46.3</v>
      </c>
      <c r="EF8" s="58">
        <v>52.5</v>
      </c>
      <c r="EG8" s="58">
        <v>58.5</v>
      </c>
      <c r="EH8" s="58">
        <v>62.9</v>
      </c>
      <c r="EI8" s="58">
        <v>53.7</v>
      </c>
      <c r="EJ8" s="58">
        <v>56.4</v>
      </c>
      <c r="EK8" s="58">
        <v>54.3</v>
      </c>
      <c r="EL8" s="58">
        <v>54.9</v>
      </c>
      <c r="EM8" s="58">
        <v>56.1</v>
      </c>
      <c r="EN8" s="58">
        <v>56.4</v>
      </c>
      <c r="EO8" s="58">
        <v>57</v>
      </c>
      <c r="EP8" s="58">
        <v>62.7</v>
      </c>
      <c r="EQ8" s="58">
        <v>70.8</v>
      </c>
      <c r="ER8" s="58">
        <v>77</v>
      </c>
      <c r="ES8" s="58">
        <v>79.900000000000006</v>
      </c>
      <c r="ET8" s="58">
        <v>69.3</v>
      </c>
      <c r="EU8" s="58">
        <v>71.099999999999994</v>
      </c>
      <c r="EV8" s="58">
        <v>69.900000000000006</v>
      </c>
      <c r="EW8" s="58">
        <v>68.8</v>
      </c>
      <c r="EX8" s="58">
        <v>69.7</v>
      </c>
      <c r="EY8" s="58">
        <v>70.7</v>
      </c>
      <c r="EZ8" s="59">
        <v>22885649</v>
      </c>
      <c r="FA8" s="59">
        <v>24138876</v>
      </c>
      <c r="FB8" s="59">
        <v>28495497</v>
      </c>
      <c r="FC8" s="59">
        <v>29090325</v>
      </c>
      <c r="FD8" s="59">
        <v>30276921</v>
      </c>
      <c r="FE8" s="59">
        <v>47442477</v>
      </c>
      <c r="FF8" s="59">
        <v>48164556</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2024-01-25T23:47:03Z</cp:lastPrinted>
  <dcterms:created xsi:type="dcterms:W3CDTF">2023-12-20T05:11:03Z</dcterms:created>
  <dcterms:modified xsi:type="dcterms:W3CDTF">2024-02-02T05:35:34Z</dcterms:modified>
  <cp:category/>
</cp:coreProperties>
</file>