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 給水装置係\★職員ボックス\★押印廃止\①給水装置設計施工要綱\完成品\"/>
    </mc:Choice>
  </mc:AlternateContent>
  <bookViews>
    <workbookView xWindow="0" yWindow="0" windowWidth="20490" windowHeight="6780"/>
  </bookViews>
  <sheets>
    <sheet name="様式第8号（2019.8.20）" sheetId="2" r:id="rId1"/>
  </sheets>
  <calcPr calcId="162913"/>
</workbook>
</file>

<file path=xl/calcChain.xml><?xml version="1.0" encoding="utf-8"?>
<calcChain xmlns="http://schemas.openxmlformats.org/spreadsheetml/2006/main">
  <c r="AY115" i="2" l="1"/>
  <c r="AR127" i="2" l="1"/>
  <c r="CO118" i="2"/>
  <c r="CX118" i="2" s="1"/>
  <c r="DL118" i="2" s="1"/>
  <c r="Z83" i="2"/>
  <c r="CP59" i="2"/>
  <c r="DL32" i="2" s="1"/>
  <c r="CP56" i="2"/>
  <c r="CP53" i="2"/>
  <c r="CP50" i="2"/>
  <c r="AY50" i="2"/>
  <c r="CP47" i="2"/>
  <c r="CP44" i="2"/>
  <c r="CP41" i="2"/>
  <c r="CP38" i="2"/>
  <c r="AY36" i="2"/>
  <c r="AY25" i="2"/>
  <c r="DO15" i="2"/>
  <c r="CX26" i="2" s="1"/>
  <c r="DD10" i="2"/>
  <c r="DO10" i="2" s="1"/>
  <c r="CB26" i="2" s="1"/>
  <c r="DL26" i="2" s="1"/>
  <c r="CW10" i="2"/>
  <c r="AE61" i="2" l="1"/>
  <c r="AY61" i="2" s="1"/>
  <c r="AE96" i="2" s="1"/>
  <c r="AY96" i="2" s="1"/>
  <c r="DD63" i="2"/>
  <c r="DL91" i="2"/>
  <c r="CJ105" i="2" s="1"/>
  <c r="CX105" i="2" s="1"/>
  <c r="DL105" i="2" s="1"/>
  <c r="AE107" i="2" l="1"/>
  <c r="AY107" i="2" s="1"/>
  <c r="AR113" i="2" s="1"/>
  <c r="AF113" i="2"/>
  <c r="AL113" i="2"/>
  <c r="AL123" i="2"/>
  <c r="AY124" i="2" s="1"/>
  <c r="DL42" i="2" l="1"/>
  <c r="DL58" i="2" s="1"/>
  <c r="DD66" i="2" s="1"/>
  <c r="DL64" i="2" s="1"/>
  <c r="CC81" i="2"/>
  <c r="AY130" i="2"/>
  <c r="CH85" i="2" l="1"/>
  <c r="CX83" i="2" s="1"/>
  <c r="DL83" i="2" s="1"/>
</calcChain>
</file>

<file path=xl/comments1.xml><?xml version="1.0" encoding="utf-8"?>
<comments xmlns="http://schemas.openxmlformats.org/spreadsheetml/2006/main">
  <authors>
    <author>user</author>
  </authors>
  <commentLis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AP9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AP1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AH117" authorId="0" shapeId="0">
      <text>
        <r>
          <rPr>
            <b/>
            <sz val="8"/>
            <color indexed="81"/>
            <rFont val="ＭＳ 明朝"/>
            <family val="1"/>
            <charset val="128"/>
          </rPr>
          <t>タンクを満水にするために必要な時間を任意で設定する。</t>
        </r>
      </text>
    </comment>
  </commentList>
</comments>
</file>

<file path=xl/sharedStrings.xml><?xml version="1.0" encoding="utf-8"?>
<sst xmlns="http://schemas.openxmlformats.org/spreadsheetml/2006/main" count="364" uniqueCount="220">
  <si>
    <t>施工業者</t>
    <rPh sb="0" eb="2">
      <t>セコウ</t>
    </rPh>
    <rPh sb="2" eb="4">
      <t>ギョウシャ</t>
    </rPh>
    <phoneticPr fontId="1"/>
  </si>
  <si>
    <t>工事場所</t>
    <rPh sb="0" eb="2">
      <t>コウジ</t>
    </rPh>
    <rPh sb="2" eb="4">
      <t>バショ</t>
    </rPh>
    <phoneticPr fontId="1"/>
  </si>
  <si>
    <t>→</t>
    <phoneticPr fontId="1"/>
  </si>
  <si>
    <t>給水装置工事
主任技術者名</t>
    <rPh sb="0" eb="2">
      <t>キュウスイ</t>
    </rPh>
    <rPh sb="2" eb="4">
      <t>ソウチ</t>
    </rPh>
    <rPh sb="4" eb="6">
      <t>コウジ</t>
    </rPh>
    <rPh sb="7" eb="9">
      <t>シュニン</t>
    </rPh>
    <rPh sb="9" eb="12">
      <t>ギジュツシャ</t>
    </rPh>
    <rPh sb="12" eb="13">
      <t>メイ</t>
    </rPh>
    <phoneticPr fontId="1"/>
  </si>
  <si>
    <t>装置番号</t>
    <rPh sb="0" eb="2">
      <t>ソウチ</t>
    </rPh>
    <rPh sb="2" eb="4">
      <t>バンゴウ</t>
    </rPh>
    <phoneticPr fontId="1"/>
  </si>
  <si>
    <t>ℓ/分</t>
    <rPh sb="2" eb="3">
      <t>フン</t>
    </rPh>
    <phoneticPr fontId="1"/>
  </si>
  <si>
    <t>受付番号</t>
    <rPh sb="0" eb="2">
      <t>ウケツケ</t>
    </rPh>
    <rPh sb="2" eb="4">
      <t>バンゴウ</t>
    </rPh>
    <phoneticPr fontId="1"/>
  </si>
  <si>
    <t>局担当職員</t>
    <rPh sb="0" eb="1">
      <t>キョク</t>
    </rPh>
    <rPh sb="1" eb="3">
      <t>タントウ</t>
    </rPh>
    <rPh sb="3" eb="5">
      <t>ショクイン</t>
    </rPh>
    <phoneticPr fontId="1"/>
  </si>
  <si>
    <t>×</t>
    <phoneticPr fontId="1"/>
  </si>
  <si>
    <t>＝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</si>
  <si>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</si>
  <si>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</si>
  <si>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</si>
  <si>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MPa</t>
    <phoneticPr fontId="1"/>
  </si>
  <si>
    <t>＝</t>
    <phoneticPr fontId="1"/>
  </si>
  <si>
    <t>㎥</t>
    <phoneticPr fontId="1"/>
  </si>
  <si>
    <t>×</t>
    <phoneticPr fontId="1"/>
  </si>
  <si>
    <t>戸</t>
    <rPh sb="0" eb="1">
      <t>コ</t>
    </rPh>
    <phoneticPr fontId="1"/>
  </si>
  <si>
    <t>戸数</t>
    <rPh sb="0" eb="2">
      <t>コスウ</t>
    </rPh>
    <phoneticPr fontId="1"/>
  </si>
  <si>
    <t>＝</t>
    <phoneticPr fontId="1"/>
  </si>
  <si>
    <t>＝</t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</si>
  <si>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</si>
  <si>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</si>
  <si>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ℓ</t>
    <phoneticPr fontId="1"/>
  </si>
  <si>
    <t>÷</t>
    <phoneticPr fontId="1"/>
  </si>
  <si>
    <t>㎡</t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</si>
  <si>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</si>
  <si>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㎡当たり人員</t>
    <rPh sb="1" eb="2">
      <t>ア</t>
    </rPh>
    <rPh sb="4" eb="6">
      <t>ジンイン</t>
    </rPh>
    <phoneticPr fontId="1"/>
  </si>
  <si>
    <t>１人１日使用水量</t>
    <rPh sb="1" eb="2">
      <t>ニン</t>
    </rPh>
    <rPh sb="3" eb="4">
      <t>ニチ</t>
    </rPh>
    <rPh sb="4" eb="6">
      <t>シヨウ</t>
    </rPh>
    <rPh sb="6" eb="8">
      <t>スイリョウ</t>
    </rPh>
    <phoneticPr fontId="1"/>
  </si>
  <si>
    <t>㎥/日</t>
    <rPh sb="2" eb="3">
      <t>ニチ</t>
    </rPh>
    <phoneticPr fontId="1"/>
  </si>
  <si>
    <t>＋</t>
    <phoneticPr fontId="1"/>
  </si>
  <si>
    <t>Ａ又はＡ’</t>
    <rPh sb="1" eb="2">
      <t>マタ</t>
    </rPh>
    <phoneticPr fontId="1"/>
  </si>
  <si>
    <t>受水槽設計水量</t>
    <rPh sb="0" eb="3">
      <t>ジュスイソウ</t>
    </rPh>
    <rPh sb="3" eb="5">
      <t>セッケイ</t>
    </rPh>
    <rPh sb="5" eb="7">
      <t>スイリョウ</t>
    </rPh>
    <phoneticPr fontId="1"/>
  </si>
  <si>
    <t>器具類</t>
    <rPh sb="0" eb="2">
      <t>キグ</t>
    </rPh>
    <rPh sb="2" eb="3">
      <t>ルイ</t>
    </rPh>
    <phoneticPr fontId="1"/>
  </si>
  <si>
    <t>給水負荷単位表</t>
    <rPh sb="0" eb="2">
      <t>キュウスイ</t>
    </rPh>
    <rPh sb="2" eb="4">
      <t>フカ</t>
    </rPh>
    <rPh sb="4" eb="6">
      <t>タンイ</t>
    </rPh>
    <rPh sb="6" eb="7">
      <t>ヒョウ</t>
    </rPh>
    <phoneticPr fontId="1"/>
  </si>
  <si>
    <t>水槽容量</t>
    <rPh sb="0" eb="2">
      <t>スイソウ</t>
    </rPh>
    <rPh sb="2" eb="4">
      <t>ヨウリョウ</t>
    </rPh>
    <phoneticPr fontId="1"/>
  </si>
  <si>
    <t>㎥</t>
    <phoneticPr fontId="1"/>
  </si>
  <si>
    <t>×</t>
    <phoneticPr fontId="1"/>
  </si>
  <si>
    <t>Ｑ1</t>
    <phoneticPr fontId="1"/>
  </si>
  <si>
    <t>受水槽容量</t>
    <rPh sb="0" eb="3">
      <t>ジュスイソウ</t>
    </rPh>
    <rPh sb="3" eb="5">
      <t>ヨウリョウ</t>
    </rPh>
    <phoneticPr fontId="1"/>
  </si>
  <si>
    <t>高置水槽容量</t>
    <rPh sb="0" eb="4">
      <t>コウチスイソウ</t>
    </rPh>
    <rPh sb="4" eb="6">
      <t>ヨウリョウ</t>
    </rPh>
    <phoneticPr fontId="1"/>
  </si>
  <si>
    <t>0.4～0.6</t>
    <phoneticPr fontId="1"/>
  </si>
  <si>
    <t>0.1又は0.4</t>
    <rPh sb="3" eb="4">
      <t>マタ</t>
    </rPh>
    <phoneticPr fontId="1"/>
  </si>
  <si>
    <t>受水槽式給水計算書</t>
    <rPh sb="0" eb="3">
      <t>ジュスイソウ</t>
    </rPh>
    <rPh sb="3" eb="4">
      <t>シキ</t>
    </rPh>
    <rPh sb="4" eb="6">
      <t>キュウスイ</t>
    </rPh>
    <rPh sb="6" eb="9">
      <t>ケイサンショ</t>
    </rPh>
    <phoneticPr fontId="1"/>
  </si>
  <si>
    <t>流入時間×0.03</t>
    <rPh sb="0" eb="2">
      <t>リュウニュウ</t>
    </rPh>
    <rPh sb="2" eb="4">
      <t>ジカン</t>
    </rPh>
    <phoneticPr fontId="1"/>
  </si>
  <si>
    <t>Ｑ1－(ＶＬ＋ＶＨ)</t>
    <phoneticPr fontId="1"/>
  </si>
  <si>
    <t>メータ口径</t>
    <rPh sb="3" eb="5">
      <t>コウケイ</t>
    </rPh>
    <phoneticPr fontId="1"/>
  </si>
  <si>
    <t>Ｑ1</t>
    <phoneticPr fontId="1"/>
  </si>
  <si>
    <t>必要流入水量Ｑｓ</t>
    <rPh sb="0" eb="2">
      <t>ヒツヨウ</t>
    </rPh>
    <rPh sb="2" eb="4">
      <t>リュウニュウ</t>
    </rPh>
    <rPh sb="4" eb="6">
      <t>スイリョウ</t>
    </rPh>
    <phoneticPr fontId="1"/>
  </si>
  <si>
    <t>㎜</t>
    <phoneticPr fontId="1"/>
  </si>
  <si>
    <t>時頃測定した最小動水圧実測値</t>
    <rPh sb="0" eb="1">
      <t>ジ</t>
    </rPh>
    <rPh sb="1" eb="2">
      <t>ゴロ</t>
    </rPh>
    <rPh sb="2" eb="4">
      <t>ソクテイ</t>
    </rPh>
    <rPh sb="6" eb="8">
      <t>サイショウ</t>
    </rPh>
    <rPh sb="8" eb="9">
      <t>ドウ</t>
    </rPh>
    <rPh sb="9" eb="11">
      <t>スイアツ</t>
    </rPh>
    <rPh sb="11" eb="14">
      <t>ジッソクチ</t>
    </rPh>
    <phoneticPr fontId="1"/>
  </si>
  <si>
    <t>水頭換算</t>
    <rPh sb="0" eb="2">
      <t>スイトウ</t>
    </rPh>
    <rPh sb="2" eb="4">
      <t>カンサン</t>
    </rPh>
    <phoneticPr fontId="1"/>
  </si>
  <si>
    <t>月別係数</t>
    <rPh sb="0" eb="2">
      <t>ツキベツ</t>
    </rPh>
    <rPh sb="2" eb="4">
      <t>ケイスウ</t>
    </rPh>
    <phoneticPr fontId="1"/>
  </si>
  <si>
    <t>損失水頭換算長計算表</t>
    <rPh sb="0" eb="2">
      <t>ソンシツ</t>
    </rPh>
    <rPh sb="2" eb="4">
      <t>スイトウ</t>
    </rPh>
    <rPh sb="4" eb="6">
      <t>カンサン</t>
    </rPh>
    <rPh sb="6" eb="7">
      <t>オサ</t>
    </rPh>
    <rPh sb="7" eb="9">
      <t>ケイサン</t>
    </rPh>
    <rPh sb="9" eb="10">
      <t>ヒョウ</t>
    </rPh>
    <phoneticPr fontId="1"/>
  </si>
  <si>
    <t>口径</t>
    <rPh sb="0" eb="2">
      <t>コウケイ</t>
    </rPh>
    <phoneticPr fontId="1"/>
  </si>
  <si>
    <t>換算長</t>
    <rPh sb="0" eb="2">
      <t>カンサン</t>
    </rPh>
    <rPh sb="2" eb="3">
      <t>オサ</t>
    </rPh>
    <phoneticPr fontId="1"/>
  </si>
  <si>
    <t>損失水頭換算長合計</t>
    <rPh sb="0" eb="2">
      <t>ソンシツ</t>
    </rPh>
    <rPh sb="2" eb="4">
      <t>スイトウ</t>
    </rPh>
    <rPh sb="4" eb="6">
      <t>カンサン</t>
    </rPh>
    <rPh sb="6" eb="7">
      <t>オサ</t>
    </rPh>
    <rPh sb="7" eb="9">
      <t>ゴウケイ</t>
    </rPh>
    <rPh sb="8" eb="9">
      <t>ケイ</t>
    </rPh>
    <phoneticPr fontId="1"/>
  </si>
  <si>
    <t>12.9×動水勾配Ｉ</t>
    <rPh sb="5" eb="6">
      <t>ウゴ</t>
    </rPh>
    <rPh sb="6" eb="7">
      <t>スイ</t>
    </rPh>
    <rPh sb="7" eb="9">
      <t>コウバイ</t>
    </rPh>
    <phoneticPr fontId="1"/>
  </si>
  <si>
    <t>＝</t>
    <phoneticPr fontId="1"/>
  </si>
  <si>
    <t>Ｑｐ</t>
    <phoneticPr fontId="1"/>
  </si>
  <si>
    <t>→</t>
    <phoneticPr fontId="1"/>
  </si>
  <si>
    <t xml:space="preserve"> 13㎜</t>
    <phoneticPr fontId="1"/>
  </si>
  <si>
    <t xml:space="preserve"> 20㎜</t>
    <phoneticPr fontId="1"/>
  </si>
  <si>
    <t xml:space="preserve"> 25㎜</t>
    <phoneticPr fontId="1"/>
  </si>
  <si>
    <t xml:space="preserve"> 40㎜</t>
    <phoneticPr fontId="1"/>
  </si>
  <si>
    <t>集合住宅（アパート・マンション等）の場合</t>
    <rPh sb="0" eb="2">
      <t>シュウゴウ</t>
    </rPh>
    <rPh sb="2" eb="4">
      <t>ジュウタク</t>
    </rPh>
    <rPh sb="15" eb="16">
      <t>ナド</t>
    </rPh>
    <rPh sb="18" eb="20">
      <t>バアイ</t>
    </rPh>
    <phoneticPr fontId="1"/>
  </si>
  <si>
    <t>使用人員</t>
    <rPh sb="0" eb="2">
      <t>シヨウ</t>
    </rPh>
    <rPh sb="2" eb="4">
      <t>ジンイン</t>
    </rPh>
    <phoneticPr fontId="1"/>
  </si>
  <si>
    <t>×</t>
    <phoneticPr fontId="1"/>
  </si>
  <si>
    <t>集合住宅以外</t>
    <rPh sb="0" eb="2">
      <t>シュウゴウ</t>
    </rPh>
    <rPh sb="2" eb="4">
      <t>ジュウタク</t>
    </rPh>
    <rPh sb="4" eb="6">
      <t>イガイ</t>
    </rPh>
    <phoneticPr fontId="1"/>
  </si>
  <si>
    <t>使用人員が不明なときは、次の計算式によること。</t>
    <rPh sb="0" eb="2">
      <t>シヨウ</t>
    </rPh>
    <rPh sb="2" eb="4">
      <t>ジンイン</t>
    </rPh>
    <rPh sb="5" eb="7">
      <t>フメイ</t>
    </rPh>
    <rPh sb="12" eb="13">
      <t>ツギ</t>
    </rPh>
    <rPh sb="14" eb="16">
      <t>ケイサン</t>
    </rPh>
    <rPh sb="16" eb="17">
      <t>シキ</t>
    </rPh>
    <phoneticPr fontId="1"/>
  </si>
  <si>
    <t>設計水量
（受水槽）</t>
    <rPh sb="0" eb="2">
      <t>セッケイ</t>
    </rPh>
    <rPh sb="2" eb="4">
      <t>スイリョウ</t>
    </rPh>
    <rPh sb="6" eb="9">
      <t>ジュスイソウ</t>
    </rPh>
    <phoneticPr fontId="1"/>
  </si>
  <si>
    <t>設計水量
（高置水槽）</t>
    <rPh sb="0" eb="2">
      <t>セッケイ</t>
    </rPh>
    <rPh sb="2" eb="4">
      <t>スイリョウ</t>
    </rPh>
    <rPh sb="6" eb="10">
      <t>コウチスイソウ</t>
    </rPh>
    <phoneticPr fontId="1"/>
  </si>
  <si>
    <t>高置水槽設計水量</t>
    <phoneticPr fontId="1"/>
  </si>
  <si>
    <t>→</t>
    <phoneticPr fontId="1"/>
  </si>
  <si>
    <t>合計</t>
    <rPh sb="0" eb="2">
      <t>ゴウケイ</t>
    </rPh>
    <phoneticPr fontId="1"/>
  </si>
  <si>
    <t>※給水負荷単位表の内訳を添付すること。</t>
    <rPh sb="1" eb="3">
      <t>キュウスイ</t>
    </rPh>
    <rPh sb="3" eb="5">
      <t>フカ</t>
    </rPh>
    <rPh sb="5" eb="7">
      <t>タンイ</t>
    </rPh>
    <rPh sb="7" eb="8">
      <t>ヒョウ</t>
    </rPh>
    <rPh sb="9" eb="11">
      <t>ウチワケ</t>
    </rPh>
    <rPh sb="12" eb="14">
      <t>テンプ</t>
    </rPh>
    <phoneticPr fontId="1"/>
  </si>
  <si>
    <t>Ａ　</t>
    <phoneticPr fontId="1"/>
  </si>
  <si>
    <t>)</t>
    <phoneticPr fontId="1"/>
  </si>
  <si>
    <t>＋</t>
    <phoneticPr fontId="1"/>
  </si>
  <si>
    <t>－(</t>
    <phoneticPr fontId="1"/>
  </si>
  <si>
    <t>Ｑｓ</t>
    <phoneticPr fontId="1"/>
  </si>
  <si>
    <t>－</t>
    <phoneticPr fontId="1"/>
  </si>
  <si>
    <t>であること。</t>
    <phoneticPr fontId="1"/>
  </si>
  <si>
    <t>ＶＬ×60</t>
    <phoneticPr fontId="1"/>
  </si>
  <si>
    <t>24時間－流入時間</t>
    <rPh sb="2" eb="3">
      <t>ジ</t>
    </rPh>
    <rPh sb="3" eb="4">
      <t>カン</t>
    </rPh>
    <rPh sb="5" eb="7">
      <t>リュウニュウ</t>
    </rPh>
    <rPh sb="7" eb="9">
      <t>ジカン</t>
    </rPh>
    <phoneticPr fontId="1"/>
  </si>
  <si>
    <t>＞</t>
    <phoneticPr fontId="1"/>
  </si>
  <si>
    <t>必要流入水量判定→</t>
    <rPh sb="0" eb="2">
      <t>ヒツヨウ</t>
    </rPh>
    <rPh sb="2" eb="4">
      <t>リュウニュウ</t>
    </rPh>
    <rPh sb="4" eb="6">
      <t>スイリョウ</t>
    </rPh>
    <rPh sb="6" eb="8">
      <t>ハンテイ</t>
    </rPh>
    <phoneticPr fontId="1"/>
  </si>
  <si>
    <t>最小動水圧水頭</t>
    <rPh sb="0" eb="2">
      <t>サイショウ</t>
    </rPh>
    <rPh sb="2" eb="3">
      <t>ドウ</t>
    </rPh>
    <rPh sb="3" eb="5">
      <t>スイアツ</t>
    </rPh>
    <rPh sb="5" eb="7">
      <t>スイトウ</t>
    </rPh>
    <phoneticPr fontId="1"/>
  </si>
  <si>
    <t>最小動水圧水頭＝最小動水圧×月別係数÷0.0098＝</t>
    <rPh sb="0" eb="2">
      <t>サイショウ</t>
    </rPh>
    <rPh sb="2" eb="3">
      <t>ドウ</t>
    </rPh>
    <rPh sb="3" eb="5">
      <t>スイアツ</t>
    </rPh>
    <rPh sb="5" eb="7">
      <t>スイトウ</t>
    </rPh>
    <rPh sb="8" eb="10">
      <t>サイショウ</t>
    </rPh>
    <rPh sb="10" eb="11">
      <t>ドウ</t>
    </rPh>
    <rPh sb="11" eb="13">
      <t>スイアツ</t>
    </rPh>
    <rPh sb="14" eb="16">
      <t>ツキベツ</t>
    </rPh>
    <rPh sb="16" eb="18">
      <t>ケイスウ</t>
    </rPh>
    <phoneticPr fontId="1"/>
  </si>
  <si>
    <t>MPa</t>
    <phoneticPr fontId="1"/>
  </si>
  <si>
    <t>÷</t>
    <phoneticPr fontId="1"/>
  </si>
  <si>
    <t>ｍ</t>
    <phoneticPr fontId="1"/>
  </si>
  <si>
    <t>給水用具最低作動水頭＝給水用具最低作動水圧÷0.0098＝</t>
    <rPh sb="0" eb="2">
      <t>キュウスイ</t>
    </rPh>
    <rPh sb="2" eb="4">
      <t>ヨウグ</t>
    </rPh>
    <rPh sb="4" eb="6">
      <t>サイテイ</t>
    </rPh>
    <rPh sb="6" eb="8">
      <t>サドウ</t>
    </rPh>
    <rPh sb="8" eb="10">
      <t>スイトウ</t>
    </rPh>
    <rPh sb="11" eb="13">
      <t>キュウスイ</t>
    </rPh>
    <rPh sb="13" eb="15">
      <t>ヨウグ</t>
    </rPh>
    <rPh sb="15" eb="17">
      <t>サイテイ</t>
    </rPh>
    <rPh sb="17" eb="19">
      <t>サドウ</t>
    </rPh>
    <rPh sb="19" eb="21">
      <t>スイアツ</t>
    </rPh>
    <phoneticPr fontId="1"/>
  </si>
  <si>
    <t>給水用具最低作動水頭</t>
    <phoneticPr fontId="1"/>
  </si>
  <si>
    <t>配水管埋設深度</t>
    <rPh sb="0" eb="3">
      <t>ハイスイカン</t>
    </rPh>
    <rPh sb="3" eb="5">
      <t>マイセツ</t>
    </rPh>
    <rPh sb="5" eb="7">
      <t>シンド</t>
    </rPh>
    <phoneticPr fontId="1"/>
  </si>
  <si>
    <t>給水管実長</t>
    <phoneticPr fontId="1"/>
  </si>
  <si>
    <t>合計（管の長さＬ）</t>
    <phoneticPr fontId="1"/>
  </si>
  <si>
    <t>又は</t>
    <rPh sb="0" eb="1">
      <t>マタ</t>
    </rPh>
    <phoneticPr fontId="1"/>
  </si>
  <si>
    <t>設計水頭</t>
    <rPh sb="0" eb="2">
      <t>セッケイ</t>
    </rPh>
    <rPh sb="2" eb="4">
      <t>スイトウ</t>
    </rPh>
    <phoneticPr fontId="1"/>
  </si>
  <si>
    <t>設計水頭ｈ</t>
    <rPh sb="0" eb="2">
      <t>セッケイ</t>
    </rPh>
    <rPh sb="2" eb="4">
      <t>スイトウ</t>
    </rPh>
    <phoneticPr fontId="1"/>
  </si>
  <si>
    <t>管の長さＬ</t>
    <rPh sb="0" eb="1">
      <t>カン</t>
    </rPh>
    <rPh sb="2" eb="3">
      <t>ナガ</t>
    </rPh>
    <phoneticPr fontId="1"/>
  </si>
  <si>
    <t>動水勾配Ｉ</t>
    <rPh sb="0" eb="1">
      <t>ドウ</t>
    </rPh>
    <rPh sb="1" eb="2">
      <t>スイ</t>
    </rPh>
    <rPh sb="2" eb="4">
      <t>コウバイ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</si>
  <si>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</si>
  <si>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</si>
  <si>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動水勾配</t>
    <rPh sb="0" eb="1">
      <t>ドウ</t>
    </rPh>
    <rPh sb="1" eb="2">
      <t>スイ</t>
    </rPh>
    <rPh sb="2" eb="4">
      <t>コウバイ</t>
    </rPh>
    <phoneticPr fontId="1"/>
  </si>
  <si>
    <t>流入管口径
分岐～受水槽</t>
    <rPh sb="0" eb="2">
      <t>リュウニュウ</t>
    </rPh>
    <rPh sb="2" eb="3">
      <t>カン</t>
    </rPh>
    <rPh sb="3" eb="5">
      <t>コウケイ</t>
    </rPh>
    <rPh sb="7" eb="9">
      <t>ブンキ</t>
    </rPh>
    <rPh sb="10" eb="13">
      <t>ジュスイソウ</t>
    </rPh>
    <phoneticPr fontId="1"/>
  </si>
  <si>
    <t>㎜</t>
    <phoneticPr fontId="1"/>
  </si>
  <si>
    <t>ポンプ揚水量Ｑｐ（Ｑ2の50％以上であること。）</t>
    <rPh sb="3" eb="5">
      <t>ヨウスイ</t>
    </rPh>
    <rPh sb="5" eb="6">
      <t>リョウ</t>
    </rPh>
    <rPh sb="15" eb="17">
      <t>イジョウ</t>
    </rPh>
    <phoneticPr fontId="1"/>
  </si>
  <si>
    <t>Ｑ2</t>
    <phoneticPr fontId="1"/>
  </si>
  <si>
    <t>流出管口径
高置水槽以下</t>
    <rPh sb="0" eb="2">
      <t>リュウシュツ</t>
    </rPh>
    <rPh sb="2" eb="3">
      <t>カン</t>
    </rPh>
    <rPh sb="3" eb="5">
      <t>コウケイ</t>
    </rPh>
    <rPh sb="7" eb="8">
      <t>タカ</t>
    </rPh>
    <rPh sb="8" eb="9">
      <t>オ</t>
    </rPh>
    <rPh sb="9" eb="11">
      <t>スイソウ</t>
    </rPh>
    <rPh sb="11" eb="13">
      <t>イカ</t>
    </rPh>
    <phoneticPr fontId="1"/>
  </si>
  <si>
    <t>必要流入水量</t>
    <rPh sb="0" eb="2">
      <t>ヒツヨウ</t>
    </rPh>
    <rPh sb="2" eb="4">
      <t>リュウニュウ</t>
    </rPh>
    <rPh sb="4" eb="6">
      <t>スイリョウ</t>
    </rPh>
    <phoneticPr fontId="1"/>
  </si>
  <si>
    <t xml:space="preserve">Ｑ1 </t>
    <phoneticPr fontId="1"/>
  </si>
  <si>
    <t>Ａ’</t>
    <phoneticPr fontId="1"/>
  </si>
  <si>
    <t xml:space="preserve">Ｑ2 </t>
    <phoneticPr fontId="1"/>
  </si>
  <si>
    <t>ＶＬ</t>
    <phoneticPr fontId="1"/>
  </si>
  <si>
    <t>ＶＨ</t>
    <phoneticPr fontId="1"/>
  </si>
  <si>
    <t>＝</t>
    <phoneticPr fontId="1"/>
  </si>
  <si>
    <t>×</t>
    <phoneticPr fontId="1"/>
  </si>
  <si>
    <t xml:space="preserve">
揚水管口径</t>
    <rPh sb="1" eb="3">
      <t>ヨウスイ</t>
    </rPh>
    <rPh sb="3" eb="4">
      <t>カン</t>
    </rPh>
    <rPh sb="4" eb="6">
      <t>コウケイ</t>
    </rPh>
    <phoneticPr fontId="1"/>
  </si>
  <si>
    <t xml:space="preserve">
受水槽～高置水槽</t>
    <phoneticPr fontId="1"/>
  </si>
  <si>
    <t>　１月 0.63</t>
    <rPh sb="2" eb="3">
      <t>ガツ</t>
    </rPh>
    <phoneticPr fontId="1"/>
  </si>
  <si>
    <t>　２月 0.58</t>
    <rPh sb="2" eb="3">
      <t>ガツ</t>
    </rPh>
    <phoneticPr fontId="1"/>
  </si>
  <si>
    <t>　３月 0.63</t>
    <rPh sb="2" eb="3">
      <t>ガツ</t>
    </rPh>
    <phoneticPr fontId="1"/>
  </si>
  <si>
    <t>　４月 0.64</t>
    <rPh sb="2" eb="3">
      <t>ガツ</t>
    </rPh>
    <phoneticPr fontId="1"/>
  </si>
  <si>
    <t>　５月 0.65</t>
    <rPh sb="2" eb="3">
      <t>ガツ</t>
    </rPh>
    <phoneticPr fontId="1"/>
  </si>
  <si>
    <t>　６月 0.65</t>
    <rPh sb="2" eb="3">
      <t>ガツ</t>
    </rPh>
    <phoneticPr fontId="1"/>
  </si>
  <si>
    <t>　７月 0.75</t>
    <rPh sb="2" eb="3">
      <t>ガツ</t>
    </rPh>
    <phoneticPr fontId="1"/>
  </si>
  <si>
    <t>　８月 0.77</t>
    <rPh sb="2" eb="3">
      <t>ガツ</t>
    </rPh>
    <phoneticPr fontId="1"/>
  </si>
  <si>
    <t>　９月 0.70</t>
    <rPh sb="2" eb="3">
      <t>ガツ</t>
    </rPh>
    <phoneticPr fontId="1"/>
  </si>
  <si>
    <t>１０月 0.69</t>
    <phoneticPr fontId="1"/>
  </si>
  <si>
    <t>１１月 0.65</t>
    <phoneticPr fontId="1"/>
  </si>
  <si>
    <t>１２月 0.64</t>
    <phoneticPr fontId="1"/>
  </si>
  <si>
    <t>13㎜</t>
    <phoneticPr fontId="1"/>
  </si>
  <si>
    <t>20㎜</t>
    <phoneticPr fontId="1"/>
  </si>
  <si>
    <t>損失水頭
略算加算長</t>
    <rPh sb="0" eb="2">
      <t>ソンシツ</t>
    </rPh>
    <rPh sb="2" eb="4">
      <t>スイトウ</t>
    </rPh>
    <rPh sb="5" eb="7">
      <t>リャクサン</t>
    </rPh>
    <rPh sb="7" eb="9">
      <t>カサン</t>
    </rPh>
    <rPh sb="9" eb="10">
      <t>オサ</t>
    </rPh>
    <phoneticPr fontId="1"/>
  </si>
  <si>
    <t>様式第８号（第１９条関係）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</si>
  <si>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20ｍ</t>
    <phoneticPr fontId="1"/>
  </si>
  <si>
    <t>揚水管口径</t>
    <rPh sb="0" eb="2">
      <t>ヨウスイ</t>
    </rPh>
    <rPh sb="2" eb="3">
      <t>カン</t>
    </rPh>
    <rPh sb="3" eb="5">
      <t>コウケイ</t>
    </rPh>
    <phoneticPr fontId="1"/>
  </si>
  <si>
    <t>流入管口径</t>
    <rPh sb="0" eb="2">
      <t>リュウニュウ</t>
    </rPh>
    <rPh sb="2" eb="3">
      <t>カン</t>
    </rPh>
    <rPh sb="3" eb="5">
      <t>コウケイ</t>
    </rPh>
    <phoneticPr fontId="1"/>
  </si>
  <si>
    <t>流出管口径</t>
    <rPh sb="0" eb="2">
      <t>リュウシュツ</t>
    </rPh>
    <rPh sb="2" eb="3">
      <t>カン</t>
    </rPh>
    <rPh sb="3" eb="5">
      <t>コウケイ</t>
    </rPh>
    <phoneticPr fontId="1"/>
  </si>
  <si>
    <t>→ 揚水管口径</t>
    <rPh sb="2" eb="4">
      <t>ヨウスイ</t>
    </rPh>
    <phoneticPr fontId="1"/>
  </si>
  <si>
    <r>
      <t>→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流入管口径</t>
    </r>
    <phoneticPr fontId="1"/>
  </si>
  <si>
    <t>→ 流出管口径</t>
    <rPh sb="2" eb="4">
      <t>リュウシュツ</t>
    </rPh>
    <rPh sb="4" eb="5">
      <t>カン</t>
    </rPh>
    <rPh sb="5" eb="7">
      <t>コウケイ</t>
    </rPh>
    <phoneticPr fontId="1"/>
  </si>
  <si>
    <t>号</t>
    <rPh sb="0" eb="1">
      <t>ゴウ</t>
    </rPh>
    <phoneticPr fontId="1"/>
  </si>
  <si>
    <t>年度</t>
    <rPh sb="0" eb="2">
      <t>ネンド</t>
    </rPh>
    <phoneticPr fontId="1"/>
  </si>
  <si>
    <t>第</t>
    <rPh sb="0" eb="1">
      <t>ダイ</t>
    </rPh>
    <phoneticPr fontId="1"/>
  </si>
  <si>
    <t>新設・改造</t>
    <rPh sb="0" eb="2">
      <t>シンセツ</t>
    </rPh>
    <rPh sb="3" eb="5">
      <t>カイゾウ</t>
    </rPh>
    <phoneticPr fontId="1"/>
  </si>
  <si>
    <r>
      <t>新設・</t>
    </r>
    <r>
      <rPr>
        <strike/>
        <sz val="10"/>
        <color theme="1"/>
        <rFont val="ＭＳ 明朝"/>
        <family val="1"/>
        <charset val="128"/>
      </rPr>
      <t>(改造)</t>
    </r>
    <rPh sb="0" eb="2">
      <t>シンセツ</t>
    </rPh>
    <rPh sb="4" eb="6">
      <t>カイゾウ</t>
    </rPh>
    <phoneticPr fontId="1"/>
  </si>
  <si>
    <r>
      <rPr>
        <strike/>
        <sz val="10"/>
        <color theme="1"/>
        <rFont val="ＭＳ 明朝"/>
        <family val="1"/>
        <charset val="128"/>
      </rPr>
      <t>(新設)</t>
    </r>
    <r>
      <rPr>
        <sz val="10"/>
        <color theme="1"/>
        <rFont val="ＭＳ 明朝"/>
        <family val="1"/>
        <charset val="128"/>
      </rPr>
      <t>・改造</t>
    </r>
    <rPh sb="1" eb="3">
      <t>シンセツ</t>
    </rPh>
    <rPh sb="5" eb="7">
      <t>カイゾウ</t>
    </rPh>
    <phoneticPr fontId="1"/>
  </si>
  <si>
    <t>下関市</t>
    <rPh sb="0" eb="3">
      <t>シモノセキシ</t>
    </rPh>
    <phoneticPr fontId="1"/>
  </si>
  <si>
    <t>町</t>
    <rPh sb="0" eb="1">
      <t>マチ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</si>
  <si>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</si>
  <si>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</si>
  <si>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負荷単位</t>
    <rPh sb="0" eb="2">
      <t>フカ</t>
    </rPh>
    <rPh sb="2" eb="4">
      <t>タンイ</t>
    </rPh>
    <phoneticPr fontId="1"/>
  </si>
  <si>
    <t>略算換算加算長</t>
    <rPh sb="4" eb="6">
      <t>カサン</t>
    </rPh>
    <phoneticPr fontId="1"/>
  </si>
  <si>
    <t>※受水槽設計水量の0.1とする。ただし、直結高置水槽時は、0.4、高置水槽なしの場合は０とする。</t>
    <rPh sb="1" eb="4">
      <t>ジュスイソウ</t>
    </rPh>
    <rPh sb="26" eb="27">
      <t>ジ</t>
    </rPh>
    <phoneticPr fontId="1"/>
  </si>
  <si>
    <t>※受水槽設計水量の0.4～0.6とする。ただし、直結高置水槽時は０とする。</t>
    <rPh sb="24" eb="26">
      <t>チョッケツ</t>
    </rPh>
    <rPh sb="26" eb="27">
      <t>ダカ</t>
    </rPh>
    <rPh sb="27" eb="28">
      <t>オキ</t>
    </rPh>
    <rPh sb="28" eb="30">
      <t>スイソウ</t>
    </rPh>
    <rPh sb="30" eb="31">
      <t>ドキ</t>
    </rPh>
    <phoneticPr fontId="1"/>
  </si>
  <si>
    <t>25㎜</t>
    <phoneticPr fontId="1"/>
  </si>
  <si>
    <t>40㎜</t>
    <phoneticPr fontId="1"/>
  </si>
  <si>
    <t>50㎜</t>
    <phoneticPr fontId="1"/>
  </si>
  <si>
    <t>75㎜</t>
    <phoneticPr fontId="1"/>
  </si>
  <si>
    <t>100㎜</t>
    <phoneticPr fontId="1"/>
  </si>
  <si>
    <t>150㎜</t>
    <phoneticPr fontId="1"/>
  </si>
  <si>
    <t>35ｍ</t>
    <phoneticPr fontId="1"/>
  </si>
  <si>
    <t>45ｍ</t>
    <phoneticPr fontId="1"/>
  </si>
  <si>
    <t>70ｍ</t>
    <phoneticPr fontId="1"/>
  </si>
  <si>
    <t>90ｍ</t>
    <phoneticPr fontId="1"/>
  </si>
  <si>
    <t>135ｍ</t>
    <phoneticPr fontId="1"/>
  </si>
  <si>
    <t>180ｍ</t>
    <phoneticPr fontId="1"/>
  </si>
  <si>
    <t>265ｍ</t>
    <phoneticPr fontId="1"/>
  </si>
  <si>
    <t>ℓ/分</t>
    <phoneticPr fontId="1"/>
  </si>
  <si>
    <t>※高地タンク無し時は不要</t>
    <rPh sb="1" eb="3">
      <t>コウチ</t>
    </rPh>
    <rPh sb="6" eb="7">
      <t>ナ</t>
    </rPh>
    <rPh sb="8" eb="9">
      <t>ジ</t>
    </rPh>
    <rPh sb="10" eb="12">
      <t>フヨウ</t>
    </rPh>
    <phoneticPr fontId="1"/>
  </si>
  <si>
    <t>接線流</t>
    <rPh sb="0" eb="2">
      <t>セッセン</t>
    </rPh>
    <rPh sb="2" eb="3">
      <t>リュウ</t>
    </rPh>
    <phoneticPr fontId="1"/>
  </si>
  <si>
    <t>たて型</t>
    <rPh sb="2" eb="3">
      <t>カタ</t>
    </rPh>
    <phoneticPr fontId="1"/>
  </si>
  <si>
    <t>13mm</t>
    <phoneticPr fontId="1"/>
  </si>
  <si>
    <t>20mm</t>
    <phoneticPr fontId="1"/>
  </si>
  <si>
    <t>25mm</t>
    <phoneticPr fontId="1"/>
  </si>
  <si>
    <t>40mm</t>
    <phoneticPr fontId="1"/>
  </si>
  <si>
    <t>50mm</t>
    <phoneticPr fontId="1"/>
  </si>
  <si>
    <t>75mm</t>
    <phoneticPr fontId="1"/>
  </si>
  <si>
    <t>100mm</t>
    <phoneticPr fontId="1"/>
  </si>
  <si>
    <t>1.25～17.0</t>
    <phoneticPr fontId="1"/>
  </si>
  <si>
    <t>2.5 ～27.5</t>
    <phoneticPr fontId="1"/>
  </si>
  <si>
    <t>4.0 ～44</t>
    <phoneticPr fontId="1"/>
  </si>
  <si>
    <t>0.4 ～ 4.0</t>
    <phoneticPr fontId="1"/>
  </si>
  <si>
    <t>0.2 ～ 1.6</t>
    <phoneticPr fontId="1"/>
  </si>
  <si>
    <t>0.1 ～ 1.0</t>
    <phoneticPr fontId="1"/>
  </si>
  <si>
    <t xml:space="preserve"> 50㎜</t>
    <phoneticPr fontId="1"/>
  </si>
  <si>
    <t>75㎜</t>
    <phoneticPr fontId="1"/>
  </si>
  <si>
    <t>100㎜</t>
    <phoneticPr fontId="1"/>
  </si>
  <si>
    <t>メーター口径選定表</t>
    <rPh sb="4" eb="6">
      <t>コウケイ</t>
    </rPh>
    <rPh sb="6" eb="8">
      <t>センテイ</t>
    </rPh>
    <rPh sb="8" eb="9">
      <t>ヒョウ</t>
    </rPh>
    <phoneticPr fontId="1"/>
  </si>
  <si>
    <t>メーター口径　＝</t>
    <phoneticPr fontId="1"/>
  </si>
  <si>
    <t>※給水負荷単位の合計値からハンターカーブを用いて高置水槽設計水量を求めること。</t>
    <rPh sb="8" eb="11">
      <t>ゴウケイチ</t>
    </rPh>
    <rPh sb="21" eb="22">
      <t>モチ</t>
    </rPh>
    <phoneticPr fontId="1"/>
  </si>
  <si>
    <t>適正流量範囲</t>
    <phoneticPr fontId="1"/>
  </si>
  <si>
    <t>設計水量 ℓ/分 → メーター口径 ｍｍ</t>
    <phoneticPr fontId="1"/>
  </si>
  <si>
    <r>
      <t xml:space="preserve">41  </t>
    </r>
    <r>
      <rPr>
        <sz val="8"/>
        <color rgb="FFFF0000"/>
        <rFont val="ＭＳ 明朝"/>
        <family val="1"/>
        <charset val="128"/>
      </rPr>
      <t>ℓ/分</t>
    </r>
    <rPh sb="6" eb="7">
      <t>フン</t>
    </rPh>
    <phoneticPr fontId="1"/>
  </si>
  <si>
    <r>
      <t xml:space="preserve">25  </t>
    </r>
    <r>
      <rPr>
        <sz val="8"/>
        <color rgb="FFFF0000"/>
        <rFont val="ＭＳ 明朝"/>
        <family val="1"/>
        <charset val="128"/>
      </rPr>
      <t>ℓ/分</t>
    </r>
    <rPh sb="6" eb="7">
      <t>フン</t>
    </rPh>
    <phoneticPr fontId="1"/>
  </si>
  <si>
    <r>
      <t xml:space="preserve">66  </t>
    </r>
    <r>
      <rPr>
        <sz val="8"/>
        <color rgb="FFFF0000"/>
        <rFont val="ＭＳ 明朝"/>
        <family val="1"/>
        <charset val="128"/>
      </rPr>
      <t>ℓ/分</t>
    </r>
    <rPh sb="6" eb="7">
      <t>フン</t>
    </rPh>
    <phoneticPr fontId="1"/>
  </si>
  <si>
    <r>
      <t xml:space="preserve">105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</si>
  <si>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r>
      <t xml:space="preserve">100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</si>
  <si>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r>
      <t xml:space="preserve">833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</si>
  <si>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r>
      <t xml:space="preserve">500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</si>
  <si>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r>
      <t xml:space="preserve">1,300  </t>
    </r>
    <r>
      <rPr>
        <sz val="8"/>
        <color rgb="FFFF0000"/>
        <rFont val="ＭＳ 明朝"/>
        <family val="1"/>
        <charset val="128"/>
      </rPr>
      <t>ℓ/分</t>
    </r>
    <rPh sb="9" eb="10">
      <t>フン</t>
    </rPh>
    <phoneticPr fontId="1"/>
  </si>
  <si>
    <r>
      <t xml:space="preserve">783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</si>
  <si>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r>
      <t xml:space="preserve">2,083  </t>
    </r>
    <r>
      <rPr>
        <sz val="8"/>
        <color rgb="FFFF0000"/>
        <rFont val="ＭＳ 明朝"/>
        <family val="1"/>
        <charset val="128"/>
      </rPr>
      <t>ℓ/分</t>
    </r>
    <rPh sb="9" eb="10">
      <t>フン</t>
    </rPh>
    <phoneticPr fontId="1"/>
  </si>
  <si>
    <r>
      <t xml:space="preserve">1,241  </t>
    </r>
    <r>
      <rPr>
        <sz val="8"/>
        <color rgb="FFFF0000"/>
        <rFont val="ＭＳ 明朝"/>
        <family val="1"/>
        <charset val="128"/>
      </rPr>
      <t>ℓ/分</t>
    </r>
    <rPh sb="9" eb="10">
      <t>フン</t>
    </rPh>
    <phoneticPr fontId="1"/>
  </si>
  <si>
    <t>　　　　　　　　　　　　　　　　　　</t>
    <phoneticPr fontId="1"/>
  </si>
  <si>
    <t>①一時的使用１０分/日以内</t>
    <rPh sb="1" eb="4">
      <t>イチジテキ</t>
    </rPh>
    <rPh sb="4" eb="6">
      <t>シヨウ</t>
    </rPh>
    <rPh sb="8" eb="9">
      <t>フン</t>
    </rPh>
    <rPh sb="10" eb="11">
      <t>ヒ</t>
    </rPh>
    <rPh sb="11" eb="13">
      <t>イナイ</t>
    </rPh>
    <phoneticPr fontId="1"/>
  </si>
  <si>
    <t>②一時的使用１時間/日以内</t>
    <rPh sb="7" eb="9">
      <t>ジカン</t>
    </rPh>
    <rPh sb="10" eb="11">
      <t>ヒ</t>
    </rPh>
    <rPh sb="11" eb="13">
      <t>イナイ</t>
    </rPh>
    <phoneticPr fontId="1"/>
  </si>
  <si>
    <t>一時的使用時間１０分／日以内のときは表①より</t>
    <phoneticPr fontId="1"/>
  </si>
  <si>
    <t>一時的使用時間１時間／日以内のときは表②より</t>
    <rPh sb="8" eb="10">
      <t>ジカン</t>
    </rPh>
    <phoneticPr fontId="1"/>
  </si>
  <si>
    <t>※別途計算により設計水量を算出した場合は、　その他設計水量欄へ記入</t>
    <rPh sb="1" eb="3">
      <t>ベット</t>
    </rPh>
    <rPh sb="3" eb="5">
      <t>ケイサン</t>
    </rPh>
    <rPh sb="8" eb="10">
      <t>セッケイ</t>
    </rPh>
    <rPh sb="10" eb="12">
      <t>スイリョウ</t>
    </rPh>
    <rPh sb="13" eb="15">
      <t>サンシュツ</t>
    </rPh>
    <rPh sb="17" eb="19">
      <t>バアイ</t>
    </rPh>
    <rPh sb="24" eb="25">
      <t>タ</t>
    </rPh>
    <rPh sb="25" eb="27">
      <t>セッケイ</t>
    </rPh>
    <rPh sb="27" eb="29">
      <t>スイリョウ</t>
    </rPh>
    <rPh sb="29" eb="30">
      <t>ラン</t>
    </rPh>
    <rPh sb="31" eb="33">
      <t>キニュウ</t>
    </rPh>
    <phoneticPr fontId="1"/>
  </si>
  <si>
    <t>※高地タンク無し時はポンプ仕様による</t>
    <rPh sb="1" eb="3">
      <t>コウチ</t>
    </rPh>
    <rPh sb="6" eb="7">
      <t>ナ</t>
    </rPh>
    <rPh sb="8" eb="9">
      <t>ジ</t>
    </rPh>
    <rPh sb="13" eb="15">
      <t>シヨウ</t>
    </rPh>
    <phoneticPr fontId="1"/>
  </si>
  <si>
    <t>その他設計水量</t>
    <rPh sb="2" eb="3">
      <t>タ</t>
    </rPh>
    <rPh sb="3" eb="5">
      <t>セッケイ</t>
    </rPh>
    <rPh sb="5" eb="7">
      <t>スイリョウ</t>
    </rPh>
    <phoneticPr fontId="1"/>
  </si>
  <si>
    <t>※Ｑｓの一時的使用時間によりメーター口径選定表からメーター口径を選定</t>
    <rPh sb="20" eb="22">
      <t>センテイ</t>
    </rPh>
    <rPh sb="22" eb="23">
      <t>ヒョウ</t>
    </rPh>
    <rPh sb="29" eb="31">
      <t>コウケイ</t>
    </rPh>
    <phoneticPr fontId="1"/>
  </si>
  <si>
    <t>0.23 ～2.5</t>
    <phoneticPr fontId="1"/>
  </si>
  <si>
    <r>
      <t xml:space="preserve">166  </t>
    </r>
    <r>
      <rPr>
        <sz val="8"/>
        <color rgb="FFFF0000"/>
        <rFont val="ＭＳ 明朝"/>
        <family val="1"/>
        <charset val="128"/>
      </rPr>
      <t>ℓ/分</t>
    </r>
    <rPh sb="7" eb="8">
      <t>フン</t>
    </rPh>
    <phoneticPr fontId="1"/>
  </si>
  <si>
    <t>※この用紙の大きさは、日本産業規格Ａ列３番とする。</t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</si>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</sst>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ｍ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b/>
      <sz val="8"/>
      <color indexed="8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hair">
        <color indexed="64"/>
      </right>
      <top/>
      <bottom style="dashDot">
        <color indexed="64"/>
      </bottom>
      <diagonal/>
    </border>
    <border>
      <left style="hair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hair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quotePrefix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2" fillId="0" borderId="2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38" fontId="2" fillId="0" borderId="25" xfId="1" applyFont="1" applyBorder="1" applyAlignment="1">
      <alignment vertical="center"/>
    </xf>
    <xf numFmtId="38" fontId="2" fillId="0" borderId="25" xfId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1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4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0" fontId="2" fillId="0" borderId="28" xfId="0" applyFont="1" applyBorder="1">
      <alignment vertical="center"/>
    </xf>
    <xf numFmtId="0" fontId="2" fillId="0" borderId="4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38" fontId="2" fillId="0" borderId="0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vertical="center" shrinkToFit="1"/>
    </xf>
    <xf numFmtId="0" fontId="2" fillId="0" borderId="3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62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37" xfId="0" applyFont="1" applyBorder="1" applyAlignment="1">
      <alignment horizontal="right" vertical="center" indent="1"/>
    </xf>
    <xf numFmtId="0" fontId="14" fillId="0" borderId="38" xfId="0" applyFont="1" applyBorder="1" applyAlignment="1">
      <alignment horizontal="right" vertical="center" indent="1"/>
    </xf>
    <xf numFmtId="0" fontId="14" fillId="0" borderId="0" xfId="0" applyFont="1" applyBorder="1" applyAlignment="1">
      <alignment horizontal="right" vertical="center" indent="1"/>
    </xf>
    <xf numFmtId="0" fontId="14" fillId="0" borderId="51" xfId="0" applyFont="1" applyBorder="1" applyAlignment="1">
      <alignment horizontal="right" vertical="center" indent="1"/>
    </xf>
    <xf numFmtId="0" fontId="14" fillId="0" borderId="22" xfId="0" applyFont="1" applyBorder="1" applyAlignment="1">
      <alignment horizontal="right" vertical="center" indent="1"/>
    </xf>
    <xf numFmtId="0" fontId="14" fillId="0" borderId="63" xfId="0" applyFont="1" applyBorder="1" applyAlignment="1">
      <alignment horizontal="right" vertical="center" indent="1"/>
    </xf>
    <xf numFmtId="0" fontId="14" fillId="0" borderId="30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2" fillId="0" borderId="2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4" fillId="0" borderId="25" xfId="0" applyFont="1" applyBorder="1" applyAlignment="1">
      <alignment horizontal="right" vertical="center" indent="1"/>
    </xf>
    <xf numFmtId="0" fontId="14" fillId="0" borderId="29" xfId="0" applyFont="1" applyBorder="1" applyAlignment="1">
      <alignment horizontal="right" vertical="center" indent="1"/>
    </xf>
    <xf numFmtId="0" fontId="13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53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4" fillId="0" borderId="59" xfId="0" applyFont="1" applyBorder="1" applyAlignment="1">
      <alignment horizontal="right" vertical="center" indent="1"/>
    </xf>
    <xf numFmtId="0" fontId="14" fillId="0" borderId="65" xfId="0" applyFont="1" applyBorder="1" applyAlignment="1">
      <alignment horizontal="right" vertical="center" indent="1"/>
    </xf>
    <xf numFmtId="0" fontId="14" fillId="0" borderId="66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4" fillId="0" borderId="59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5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51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shrinkToFit="1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14" fillId="0" borderId="62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6" fontId="9" fillId="0" borderId="57" xfId="0" applyNumberFormat="1" applyFont="1" applyBorder="1" applyAlignment="1">
      <alignment horizontal="center" vertical="center"/>
    </xf>
    <xf numFmtId="176" fontId="9" fillId="0" borderId="70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 shrinkToFit="1"/>
    </xf>
    <xf numFmtId="0" fontId="16" fillId="0" borderId="17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top" wrapText="1" shrinkToFit="1"/>
    </xf>
    <xf numFmtId="0" fontId="8" fillId="0" borderId="0" xfId="0" applyFont="1" applyBorder="1" applyAlignment="1">
      <alignment horizontal="center" vertical="top" wrapText="1" shrinkToFit="1"/>
    </xf>
    <xf numFmtId="0" fontId="8" fillId="0" borderId="5" xfId="0" applyFont="1" applyBorder="1" applyAlignment="1">
      <alignment horizontal="center" vertical="top" wrapText="1" shrinkToFit="1"/>
    </xf>
    <xf numFmtId="0" fontId="8" fillId="0" borderId="19" xfId="0" applyFont="1" applyBorder="1" applyAlignment="1">
      <alignment horizontal="center" vertical="top" wrapText="1" shrinkToFit="1"/>
    </xf>
    <xf numFmtId="0" fontId="8" fillId="0" borderId="7" xfId="0" applyFont="1" applyBorder="1" applyAlignment="1">
      <alignment horizontal="center" vertical="top" wrapText="1" shrinkToFit="1"/>
    </xf>
    <xf numFmtId="0" fontId="8" fillId="0" borderId="8" xfId="0" applyFont="1" applyBorder="1" applyAlignment="1">
      <alignment horizontal="center" vertical="top" wrapText="1" shrinkToFi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4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" fillId="0" borderId="50" xfId="0" applyFont="1" applyBorder="1" applyAlignment="1">
      <alignment vertical="center"/>
    </xf>
    <xf numFmtId="0" fontId="2" fillId="2" borderId="35" xfId="0" applyFont="1" applyFill="1" applyBorder="1" applyAlignment="1" applyProtection="1">
      <alignment vertical="center"/>
      <protection locked="0"/>
    </xf>
    <xf numFmtId="0" fontId="2" fillId="2" borderId="56" xfId="0" applyFont="1" applyFill="1" applyBorder="1" applyAlignment="1" applyProtection="1">
      <alignment vertical="center"/>
      <protection locked="0"/>
    </xf>
    <xf numFmtId="0" fontId="2" fillId="2" borderId="55" xfId="0" applyFont="1" applyFill="1" applyBorder="1" applyAlignment="1" applyProtection="1">
      <alignment vertical="center"/>
      <protection locked="0"/>
    </xf>
    <xf numFmtId="0" fontId="2" fillId="0" borderId="3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17" xfId="0" quotePrefix="1" applyFont="1" applyBorder="1" applyAlignment="1">
      <alignment horizontal="center" vertical="center"/>
    </xf>
    <xf numFmtId="38" fontId="2" fillId="0" borderId="5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right" vertical="center" indent="2"/>
    </xf>
    <xf numFmtId="0" fontId="2" fillId="2" borderId="0" xfId="0" applyFont="1" applyFill="1" applyBorder="1" applyAlignment="1" applyProtection="1">
      <alignment horizontal="right" vertical="center" indent="2"/>
      <protection locked="0"/>
    </xf>
    <xf numFmtId="0" fontId="2" fillId="0" borderId="0" xfId="0" applyFont="1" applyBorder="1" applyAlignment="1">
      <alignment horizontal="right" vertical="center" indent="2" shrinkToFit="1"/>
    </xf>
    <xf numFmtId="0" fontId="2" fillId="0" borderId="17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right" vertical="center"/>
      <protection locked="0"/>
    </xf>
    <xf numFmtId="0" fontId="2" fillId="2" borderId="28" xfId="0" applyFont="1" applyFill="1" applyBorder="1" applyAlignment="1" applyProtection="1">
      <alignment horizontal="right" vertical="center"/>
      <protection locked="0"/>
    </xf>
    <xf numFmtId="0" fontId="2" fillId="2" borderId="49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right" vertical="center" indent="1"/>
    </xf>
    <xf numFmtId="0" fontId="14" fillId="0" borderId="5" xfId="0" applyFont="1" applyBorder="1" applyAlignment="1">
      <alignment horizontal="right" vertical="center" indent="1"/>
    </xf>
    <xf numFmtId="0" fontId="14" fillId="0" borderId="21" xfId="0" applyFont="1" applyBorder="1" applyAlignment="1">
      <alignment horizontal="right" vertical="center" indent="1"/>
    </xf>
    <xf numFmtId="0" fontId="17" fillId="0" borderId="6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176" fontId="9" fillId="0" borderId="72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83</xdr:row>
      <xdr:rowOff>0</xdr:rowOff>
    </xdr:from>
    <xdr:to>
      <xdr:col>37</xdr:col>
      <xdr:colOff>3525</xdr:colOff>
      <xdr:row>83</xdr:row>
      <xdr:rowOff>0</xdr:rowOff>
    </xdr:to>
    <xdr:cxnSp macro="">
      <xdr:nvCxnSpPr>
        <xdr:cNvPr id="2" name="直線矢印コネクタ 1"/>
        <xdr:cNvCxnSpPr/>
      </xdr:nvCxnSpPr>
      <xdr:spPr>
        <a:xfrm>
          <a:off x="3829050" y="6276975"/>
          <a:ext cx="7560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4763</xdr:colOff>
      <xdr:row>32</xdr:row>
      <xdr:rowOff>61913</xdr:rowOff>
    </xdr:from>
    <xdr:to>
      <xdr:col>102</xdr:col>
      <xdr:colOff>23813</xdr:colOff>
      <xdr:row>32</xdr:row>
      <xdr:rowOff>61913</xdr:rowOff>
    </xdr:to>
    <xdr:cxnSp macro="">
      <xdr:nvCxnSpPr>
        <xdr:cNvPr id="3" name="直線矢印コネクタ 2"/>
        <xdr:cNvCxnSpPr/>
      </xdr:nvCxnSpPr>
      <xdr:spPr>
        <a:xfrm>
          <a:off x="12387263" y="2938463"/>
          <a:ext cx="2667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70</xdr:row>
      <xdr:rowOff>4763</xdr:rowOff>
    </xdr:from>
    <xdr:to>
      <xdr:col>97</xdr:col>
      <xdr:colOff>119062</xdr:colOff>
      <xdr:row>77</xdr:row>
      <xdr:rowOff>61913</xdr:rowOff>
    </xdr:to>
    <xdr:sp macro="" textlink="">
      <xdr:nvSpPr>
        <xdr:cNvPr id="4" name="大かっこ 3"/>
        <xdr:cNvSpPr/>
      </xdr:nvSpPr>
      <xdr:spPr>
        <a:xfrm>
          <a:off x="10406062" y="5414963"/>
          <a:ext cx="1724025" cy="523875"/>
        </a:xfrm>
        <a:prstGeom prst="bracketPair">
          <a:avLst>
            <a:gd name="adj" fmla="val 198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0</xdr:colOff>
      <xdr:row>59</xdr:row>
      <xdr:rowOff>33338</xdr:rowOff>
    </xdr:from>
    <xdr:to>
      <xdr:col>100</xdr:col>
      <xdr:colOff>4763</xdr:colOff>
      <xdr:row>59</xdr:row>
      <xdr:rowOff>33338</xdr:rowOff>
    </xdr:to>
    <xdr:cxnSp macro="">
      <xdr:nvCxnSpPr>
        <xdr:cNvPr id="5" name="直線コネクタ 4"/>
        <xdr:cNvCxnSpPr/>
      </xdr:nvCxnSpPr>
      <xdr:spPr>
        <a:xfrm>
          <a:off x="12134850" y="4710113"/>
          <a:ext cx="2524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32</xdr:row>
      <xdr:rowOff>61913</xdr:rowOff>
    </xdr:from>
    <xdr:to>
      <xdr:col>100</xdr:col>
      <xdr:colOff>4763</xdr:colOff>
      <xdr:row>59</xdr:row>
      <xdr:rowOff>28575</xdr:rowOff>
    </xdr:to>
    <xdr:cxnSp macro="">
      <xdr:nvCxnSpPr>
        <xdr:cNvPr id="6" name="直線コネクタ 5"/>
        <xdr:cNvCxnSpPr/>
      </xdr:nvCxnSpPr>
      <xdr:spPr>
        <a:xfrm flipV="1">
          <a:off x="12382500" y="2938463"/>
          <a:ext cx="4763" cy="176688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4762</xdr:colOff>
      <xdr:row>80</xdr:row>
      <xdr:rowOff>4763</xdr:rowOff>
    </xdr:from>
    <xdr:to>
      <xdr:col>92</xdr:col>
      <xdr:colOff>119062</xdr:colOff>
      <xdr:row>87</xdr:row>
      <xdr:rowOff>61913</xdr:rowOff>
    </xdr:to>
    <xdr:sp macro="" textlink="">
      <xdr:nvSpPr>
        <xdr:cNvPr id="7" name="大かっこ 6"/>
        <xdr:cNvSpPr/>
      </xdr:nvSpPr>
      <xdr:spPr>
        <a:xfrm>
          <a:off x="9786937" y="6081713"/>
          <a:ext cx="1724025" cy="523875"/>
        </a:xfrm>
        <a:prstGeom prst="bracketPair">
          <a:avLst>
            <a:gd name="adj" fmla="val 198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28576</xdr:colOff>
      <xdr:row>116</xdr:row>
      <xdr:rowOff>66674</xdr:rowOff>
    </xdr:from>
    <xdr:to>
      <xdr:col>97</xdr:col>
      <xdr:colOff>19051</xdr:colOff>
      <xdr:row>120</xdr:row>
      <xdr:rowOff>57149</xdr:rowOff>
    </xdr:to>
    <xdr:sp macro="" textlink="">
      <xdr:nvSpPr>
        <xdr:cNvPr id="8" name="フリーフォーム 7"/>
        <xdr:cNvSpPr/>
      </xdr:nvSpPr>
      <xdr:spPr>
        <a:xfrm>
          <a:off x="10429876" y="8677274"/>
          <a:ext cx="1600200" cy="257175"/>
        </a:xfrm>
        <a:custGeom>
          <a:avLst/>
          <a:gdLst>
            <a:gd name="connsiteX0" fmla="*/ 0 w 2371725"/>
            <a:gd name="connsiteY0" fmla="*/ 104775 h 266700"/>
            <a:gd name="connsiteX1" fmla="*/ 114300 w 2371725"/>
            <a:gd name="connsiteY1" fmla="*/ 266700 h 266700"/>
            <a:gd name="connsiteX2" fmla="*/ 247650 w 2371725"/>
            <a:gd name="connsiteY2" fmla="*/ 0 h 266700"/>
            <a:gd name="connsiteX3" fmla="*/ 2371725 w 2371725"/>
            <a:gd name="connsiteY3" fmla="*/ 0 h 266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71725" h="266700">
              <a:moveTo>
                <a:pt x="0" y="104775"/>
              </a:moveTo>
              <a:lnTo>
                <a:pt x="114300" y="266700"/>
              </a:lnTo>
              <a:lnTo>
                <a:pt x="247650" y="0"/>
              </a:lnTo>
              <a:lnTo>
                <a:pt x="2371725" y="0"/>
              </a:lnTo>
            </a:path>
          </a:pathLst>
        </a:cu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76200</xdr:colOff>
      <xdr:row>104</xdr:row>
      <xdr:rowOff>0</xdr:rowOff>
    </xdr:from>
    <xdr:to>
      <xdr:col>93</xdr:col>
      <xdr:colOff>9525</xdr:colOff>
      <xdr:row>107</xdr:row>
      <xdr:rowOff>9525</xdr:rowOff>
    </xdr:to>
    <xdr:sp macro="" textlink="">
      <xdr:nvSpPr>
        <xdr:cNvPr id="9" name="フリーフォーム 8"/>
        <xdr:cNvSpPr/>
      </xdr:nvSpPr>
      <xdr:spPr>
        <a:xfrm>
          <a:off x="9486900" y="7781925"/>
          <a:ext cx="2038350" cy="276225"/>
        </a:xfrm>
        <a:custGeom>
          <a:avLst/>
          <a:gdLst>
            <a:gd name="connsiteX0" fmla="*/ 0 w 2038350"/>
            <a:gd name="connsiteY0" fmla="*/ 114300 h 276225"/>
            <a:gd name="connsiteX1" fmla="*/ 95250 w 2038350"/>
            <a:gd name="connsiteY1" fmla="*/ 276225 h 276225"/>
            <a:gd name="connsiteX2" fmla="*/ 171450 w 2038350"/>
            <a:gd name="connsiteY2" fmla="*/ 0 h 276225"/>
            <a:gd name="connsiteX3" fmla="*/ 2038350 w 2038350"/>
            <a:gd name="connsiteY3" fmla="*/ 0 h 276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38350" h="276225">
              <a:moveTo>
                <a:pt x="0" y="114300"/>
              </a:moveTo>
              <a:lnTo>
                <a:pt x="95250" y="276225"/>
              </a:lnTo>
              <a:lnTo>
                <a:pt x="171450" y="0"/>
              </a:lnTo>
              <a:lnTo>
                <a:pt x="2038350" y="0"/>
              </a:lnTo>
            </a:path>
          </a:pathLst>
        </a:cu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19050</xdr:colOff>
      <xdr:row>96</xdr:row>
      <xdr:rowOff>57150</xdr:rowOff>
    </xdr:from>
    <xdr:to>
      <xdr:col>99</xdr:col>
      <xdr:colOff>0</xdr:colOff>
      <xdr:row>101</xdr:row>
      <xdr:rowOff>9525</xdr:rowOff>
    </xdr:to>
    <xdr:sp macro="" textlink="">
      <xdr:nvSpPr>
        <xdr:cNvPr id="10" name="フリーフォーム 9"/>
        <xdr:cNvSpPr/>
      </xdr:nvSpPr>
      <xdr:spPr>
        <a:xfrm>
          <a:off x="10420350" y="7305675"/>
          <a:ext cx="1838325" cy="285750"/>
        </a:xfrm>
        <a:custGeom>
          <a:avLst/>
          <a:gdLst>
            <a:gd name="connsiteX0" fmla="*/ 0 w 1838325"/>
            <a:gd name="connsiteY0" fmla="*/ 104775 h 285750"/>
            <a:gd name="connsiteX1" fmla="*/ 114300 w 1838325"/>
            <a:gd name="connsiteY1" fmla="*/ 285750 h 285750"/>
            <a:gd name="connsiteX2" fmla="*/ 190500 w 1838325"/>
            <a:gd name="connsiteY2" fmla="*/ 0 h 285750"/>
            <a:gd name="connsiteX3" fmla="*/ 1838325 w 1838325"/>
            <a:gd name="connsiteY3" fmla="*/ 0 h 285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38325" h="285750">
              <a:moveTo>
                <a:pt x="0" y="104775"/>
              </a:moveTo>
              <a:lnTo>
                <a:pt x="114300" y="285750"/>
              </a:lnTo>
              <a:lnTo>
                <a:pt x="190500" y="0"/>
              </a:lnTo>
              <a:lnTo>
                <a:pt x="1838325" y="0"/>
              </a:lnTo>
            </a:path>
          </a:pathLst>
        </a:cu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38101</xdr:colOff>
      <xdr:row>110</xdr:row>
      <xdr:rowOff>9524</xdr:rowOff>
    </xdr:from>
    <xdr:to>
      <xdr:col>97</xdr:col>
      <xdr:colOff>28576</xdr:colOff>
      <xdr:row>113</xdr:row>
      <xdr:rowOff>66674</xdr:rowOff>
    </xdr:to>
    <xdr:sp macro="" textlink="">
      <xdr:nvSpPr>
        <xdr:cNvPr id="11" name="フリーフォーム 10"/>
        <xdr:cNvSpPr/>
      </xdr:nvSpPr>
      <xdr:spPr>
        <a:xfrm>
          <a:off x="10439401" y="8220074"/>
          <a:ext cx="1600200" cy="257175"/>
        </a:xfrm>
        <a:custGeom>
          <a:avLst/>
          <a:gdLst>
            <a:gd name="connsiteX0" fmla="*/ 0 w 2371725"/>
            <a:gd name="connsiteY0" fmla="*/ 104775 h 266700"/>
            <a:gd name="connsiteX1" fmla="*/ 114300 w 2371725"/>
            <a:gd name="connsiteY1" fmla="*/ 266700 h 266700"/>
            <a:gd name="connsiteX2" fmla="*/ 247650 w 2371725"/>
            <a:gd name="connsiteY2" fmla="*/ 0 h 266700"/>
            <a:gd name="connsiteX3" fmla="*/ 2371725 w 2371725"/>
            <a:gd name="connsiteY3" fmla="*/ 0 h 266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71725" h="266700">
              <a:moveTo>
                <a:pt x="0" y="104775"/>
              </a:moveTo>
              <a:lnTo>
                <a:pt x="114300" y="266700"/>
              </a:lnTo>
              <a:lnTo>
                <a:pt x="247650" y="0"/>
              </a:lnTo>
              <a:lnTo>
                <a:pt x="2371725" y="0"/>
              </a:lnTo>
            </a:path>
          </a:pathLst>
        </a:cu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B153"/>
  <sheetViews>
    <sheetView showGridLines="0" tabSelected="1" zoomScaleNormal="100" workbookViewId="0">
      <selection activeCell="AY36" sqref="AY36:BD39"/>
    </sheetView>
  </sheetViews>
  <sheetFormatPr defaultColWidth="1.625" defaultRowHeight="18" customHeight="1"/>
  <cols>
    <col min="1" max="8" width="1.625" style="82" customWidth="1"/>
    <col min="9" max="36" width="1.625" style="1" customWidth="1"/>
    <col min="37" max="42" width="1.625" style="1"/>
    <col min="43" max="43" width="1.625" style="1" customWidth="1"/>
    <col min="44" max="124" width="1.625" style="1"/>
    <col min="125" max="126" width="1.625" style="1" customWidth="1"/>
    <col min="127" max="127" width="5.875" style="1" hidden="1" customWidth="1"/>
    <col min="128" max="132" width="4.75" style="1" hidden="1" customWidth="1"/>
    <col min="133" max="136" width="1.625" style="1" customWidth="1"/>
    <col min="137" max="16384" width="1.625" style="1"/>
  </cols>
  <sheetData>
    <row r="1" spans="1:129" ht="18" customHeight="1">
      <c r="A1" s="394" t="s">
        <v>135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Y1" s="1" t="s">
        <v>146</v>
      </c>
    </row>
    <row r="2" spans="1:129" ht="25.5" customHeight="1">
      <c r="A2" s="395" t="s">
        <v>43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6"/>
      <c r="BC2" s="399" t="s">
        <v>7</v>
      </c>
      <c r="BD2" s="400"/>
      <c r="BE2" s="400"/>
      <c r="BF2" s="400"/>
      <c r="BG2" s="401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Y2" s="1" t="s">
        <v>147</v>
      </c>
    </row>
    <row r="3" spans="1:129" ht="24" customHeight="1" thickBot="1">
      <c r="A3" s="39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8"/>
      <c r="BC3" s="402"/>
      <c r="BD3" s="403"/>
      <c r="BE3" s="403"/>
      <c r="BF3" s="403"/>
      <c r="BG3" s="404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Y3" s="1" t="s">
        <v>148</v>
      </c>
    </row>
    <row r="4" spans="1:129" ht="12" customHeight="1">
      <c r="A4" s="223" t="s">
        <v>6</v>
      </c>
      <c r="B4" s="224"/>
      <c r="C4" s="224"/>
      <c r="D4" s="224"/>
      <c r="E4" s="224"/>
      <c r="F4" s="224"/>
      <c r="G4" s="224"/>
      <c r="H4" s="225"/>
      <c r="I4" s="58"/>
      <c r="J4" s="408" t="s">
        <v>218</v>
      </c>
      <c r="K4" s="408"/>
      <c r="L4" s="408"/>
      <c r="M4" s="345"/>
      <c r="N4" s="345"/>
      <c r="O4" s="345"/>
      <c r="P4" s="340" t="s">
        <v>144</v>
      </c>
      <c r="Q4" s="340"/>
      <c r="R4" s="340"/>
      <c r="S4" s="345" t="s">
        <v>146</v>
      </c>
      <c r="T4" s="345"/>
      <c r="U4" s="345"/>
      <c r="V4" s="345"/>
      <c r="W4" s="345"/>
      <c r="X4" s="345"/>
      <c r="Y4" s="345"/>
      <c r="Z4" s="345"/>
      <c r="AA4" s="340" t="s">
        <v>145</v>
      </c>
      <c r="AB4" s="340"/>
      <c r="AC4" s="340"/>
      <c r="AD4" s="345"/>
      <c r="AE4" s="345"/>
      <c r="AF4" s="345"/>
      <c r="AG4" s="345"/>
      <c r="AH4" s="345"/>
      <c r="AI4" s="374" t="s">
        <v>143</v>
      </c>
      <c r="AJ4" s="375"/>
      <c r="AK4" s="339" t="s">
        <v>4</v>
      </c>
      <c r="AL4" s="340"/>
      <c r="AM4" s="340"/>
      <c r="AN4" s="340"/>
      <c r="AO4" s="340"/>
      <c r="AP4" s="340"/>
      <c r="AQ4" s="340"/>
      <c r="AR4" s="380"/>
      <c r="AS4" s="385"/>
      <c r="AT4" s="345"/>
      <c r="AU4" s="345"/>
      <c r="AV4" s="345"/>
      <c r="AW4" s="345"/>
      <c r="AX4" s="345"/>
      <c r="AY4" s="345"/>
      <c r="AZ4" s="345"/>
      <c r="BA4" s="345"/>
      <c r="BB4" s="345"/>
      <c r="BC4" s="345"/>
      <c r="BD4" s="345"/>
      <c r="BE4" s="345"/>
      <c r="BF4" s="345"/>
      <c r="BG4" s="386"/>
      <c r="BN4" s="348" t="s">
        <v>51</v>
      </c>
      <c r="BO4" s="349"/>
      <c r="BP4" s="349"/>
      <c r="BQ4" s="349"/>
      <c r="BR4" s="349"/>
      <c r="BS4" s="349"/>
      <c r="BT4" s="349"/>
      <c r="BU4" s="350"/>
      <c r="BV4" s="47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5"/>
    </row>
    <row r="5" spans="1:129" ht="5.25" customHeight="1">
      <c r="A5" s="226"/>
      <c r="B5" s="106"/>
      <c r="C5" s="106"/>
      <c r="D5" s="106"/>
      <c r="E5" s="106"/>
      <c r="F5" s="106"/>
      <c r="G5" s="106"/>
      <c r="H5" s="227"/>
      <c r="I5" s="59"/>
      <c r="J5" s="409"/>
      <c r="K5" s="409"/>
      <c r="L5" s="409"/>
      <c r="M5" s="172"/>
      <c r="N5" s="172"/>
      <c r="O5" s="172"/>
      <c r="P5" s="342"/>
      <c r="Q5" s="342"/>
      <c r="R5" s="342"/>
      <c r="S5" s="172"/>
      <c r="T5" s="172"/>
      <c r="U5" s="172"/>
      <c r="V5" s="172"/>
      <c r="W5" s="172"/>
      <c r="X5" s="172"/>
      <c r="Y5" s="172"/>
      <c r="Z5" s="172"/>
      <c r="AA5" s="342"/>
      <c r="AB5" s="342"/>
      <c r="AC5" s="342"/>
      <c r="AD5" s="172"/>
      <c r="AE5" s="172"/>
      <c r="AF5" s="172"/>
      <c r="AG5" s="172"/>
      <c r="AH5" s="172"/>
      <c r="AI5" s="376"/>
      <c r="AJ5" s="377"/>
      <c r="AK5" s="341"/>
      <c r="AL5" s="342"/>
      <c r="AM5" s="342"/>
      <c r="AN5" s="342"/>
      <c r="AO5" s="342"/>
      <c r="AP5" s="342"/>
      <c r="AQ5" s="342"/>
      <c r="AR5" s="381"/>
      <c r="AS5" s="387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353"/>
      <c r="BN5" s="284"/>
      <c r="BO5" s="106"/>
      <c r="BP5" s="106"/>
      <c r="BQ5" s="106"/>
      <c r="BR5" s="106"/>
      <c r="BS5" s="106"/>
      <c r="BT5" s="106"/>
      <c r="BU5" s="227"/>
      <c r="BV5" s="48"/>
      <c r="BW5" s="373" t="s">
        <v>219</v>
      </c>
      <c r="BX5" s="373"/>
      <c r="BY5" s="373"/>
      <c r="BZ5" s="373"/>
      <c r="CA5" s="172"/>
      <c r="CB5" s="172"/>
      <c r="CC5" s="373" t="s">
        <v>10</v>
      </c>
      <c r="CD5" s="373"/>
      <c r="CE5" s="172"/>
      <c r="CF5" s="172"/>
      <c r="CG5" s="373" t="s">
        <v>11</v>
      </c>
      <c r="CH5" s="373"/>
      <c r="CI5" s="172"/>
      <c r="CJ5" s="172"/>
      <c r="CK5" s="373" t="s">
        <v>12</v>
      </c>
      <c r="CL5" s="373"/>
      <c r="CM5" s="172"/>
      <c r="CN5" s="172"/>
      <c r="CO5" s="347" t="s">
        <v>50</v>
      </c>
      <c r="CP5" s="347"/>
      <c r="CQ5" s="347"/>
      <c r="CR5" s="347"/>
      <c r="CS5" s="347"/>
      <c r="CT5" s="347"/>
      <c r="CU5" s="347"/>
      <c r="CV5" s="347"/>
      <c r="CW5" s="347"/>
      <c r="CX5" s="347"/>
      <c r="CY5" s="347"/>
      <c r="CZ5" s="347"/>
      <c r="DA5" s="347"/>
      <c r="DB5" s="347"/>
      <c r="DC5" s="347"/>
      <c r="DD5" s="347"/>
      <c r="DE5" s="168"/>
      <c r="DF5" s="169"/>
      <c r="DG5" s="169"/>
      <c r="DH5" s="170"/>
      <c r="DI5" s="274" t="s">
        <v>13</v>
      </c>
      <c r="DJ5" s="274"/>
      <c r="DK5" s="274"/>
      <c r="DL5" s="2"/>
      <c r="DM5" s="2"/>
      <c r="DN5" s="2"/>
      <c r="DO5" s="2"/>
      <c r="DP5" s="2"/>
      <c r="DQ5" s="2"/>
      <c r="DR5" s="2"/>
      <c r="DS5" s="2"/>
      <c r="DT5" s="4"/>
      <c r="DY5" s="1">
        <v>0</v>
      </c>
    </row>
    <row r="6" spans="1:129" ht="5.25" customHeight="1">
      <c r="A6" s="226"/>
      <c r="B6" s="106"/>
      <c r="C6" s="106"/>
      <c r="D6" s="106"/>
      <c r="E6" s="106"/>
      <c r="F6" s="106"/>
      <c r="G6" s="106"/>
      <c r="H6" s="227"/>
      <c r="I6" s="59"/>
      <c r="J6" s="409"/>
      <c r="K6" s="409"/>
      <c r="L6" s="409"/>
      <c r="M6" s="172"/>
      <c r="N6" s="172"/>
      <c r="O6" s="172"/>
      <c r="P6" s="342"/>
      <c r="Q6" s="342"/>
      <c r="R6" s="342"/>
      <c r="S6" s="172"/>
      <c r="T6" s="172"/>
      <c r="U6" s="172"/>
      <c r="V6" s="172"/>
      <c r="W6" s="172"/>
      <c r="X6" s="172"/>
      <c r="Y6" s="172"/>
      <c r="Z6" s="172"/>
      <c r="AA6" s="342"/>
      <c r="AB6" s="342"/>
      <c r="AC6" s="342"/>
      <c r="AD6" s="172"/>
      <c r="AE6" s="172"/>
      <c r="AF6" s="172"/>
      <c r="AG6" s="172"/>
      <c r="AH6" s="172"/>
      <c r="AI6" s="376"/>
      <c r="AJ6" s="377"/>
      <c r="AK6" s="341"/>
      <c r="AL6" s="342"/>
      <c r="AM6" s="342"/>
      <c r="AN6" s="342"/>
      <c r="AO6" s="342"/>
      <c r="AP6" s="342"/>
      <c r="AQ6" s="342"/>
      <c r="AR6" s="381"/>
      <c r="AS6" s="387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353"/>
      <c r="BN6" s="284"/>
      <c r="BO6" s="106"/>
      <c r="BP6" s="106"/>
      <c r="BQ6" s="106"/>
      <c r="BR6" s="106"/>
      <c r="BS6" s="106"/>
      <c r="BT6" s="106"/>
      <c r="BU6" s="227"/>
      <c r="BV6" s="48"/>
      <c r="BW6" s="373"/>
      <c r="BX6" s="373"/>
      <c r="BY6" s="373"/>
      <c r="BZ6" s="373"/>
      <c r="CA6" s="172"/>
      <c r="CB6" s="172"/>
      <c r="CC6" s="373"/>
      <c r="CD6" s="373"/>
      <c r="CE6" s="172"/>
      <c r="CF6" s="172"/>
      <c r="CG6" s="373"/>
      <c r="CH6" s="373"/>
      <c r="CI6" s="172"/>
      <c r="CJ6" s="172"/>
      <c r="CK6" s="373"/>
      <c r="CL6" s="373"/>
      <c r="CM6" s="172"/>
      <c r="CN6" s="172"/>
      <c r="CO6" s="347"/>
      <c r="CP6" s="347"/>
      <c r="CQ6" s="347"/>
      <c r="CR6" s="347"/>
      <c r="CS6" s="347"/>
      <c r="CT6" s="347"/>
      <c r="CU6" s="347"/>
      <c r="CV6" s="347"/>
      <c r="CW6" s="347"/>
      <c r="CX6" s="347"/>
      <c r="CY6" s="347"/>
      <c r="CZ6" s="347"/>
      <c r="DA6" s="347"/>
      <c r="DB6" s="347"/>
      <c r="DC6" s="347"/>
      <c r="DD6" s="347"/>
      <c r="DE6" s="171"/>
      <c r="DF6" s="172"/>
      <c r="DG6" s="172"/>
      <c r="DH6" s="173"/>
      <c r="DI6" s="274"/>
      <c r="DJ6" s="274"/>
      <c r="DK6" s="274"/>
      <c r="DL6" s="2"/>
      <c r="DM6" s="2"/>
      <c r="DN6" s="2"/>
      <c r="DO6" s="2"/>
      <c r="DP6" s="2"/>
      <c r="DQ6" s="2"/>
      <c r="DR6" s="2"/>
      <c r="DS6" s="2"/>
      <c r="DT6" s="4"/>
      <c r="DY6" s="1">
        <v>0.4</v>
      </c>
    </row>
    <row r="7" spans="1:129" ht="5.25" customHeight="1">
      <c r="A7" s="226"/>
      <c r="B7" s="106"/>
      <c r="C7" s="106"/>
      <c r="D7" s="106"/>
      <c r="E7" s="106"/>
      <c r="F7" s="106"/>
      <c r="G7" s="106"/>
      <c r="H7" s="227"/>
      <c r="I7" s="59"/>
      <c r="J7" s="409"/>
      <c r="K7" s="409"/>
      <c r="L7" s="409"/>
      <c r="M7" s="172"/>
      <c r="N7" s="172"/>
      <c r="O7" s="172"/>
      <c r="P7" s="342"/>
      <c r="Q7" s="342"/>
      <c r="R7" s="342"/>
      <c r="S7" s="172"/>
      <c r="T7" s="172"/>
      <c r="U7" s="172"/>
      <c r="V7" s="172"/>
      <c r="W7" s="172"/>
      <c r="X7" s="172"/>
      <c r="Y7" s="172"/>
      <c r="Z7" s="172"/>
      <c r="AA7" s="342"/>
      <c r="AB7" s="342"/>
      <c r="AC7" s="342"/>
      <c r="AD7" s="172"/>
      <c r="AE7" s="172"/>
      <c r="AF7" s="172"/>
      <c r="AG7" s="172"/>
      <c r="AH7" s="172"/>
      <c r="AI7" s="376"/>
      <c r="AJ7" s="377"/>
      <c r="AK7" s="341"/>
      <c r="AL7" s="342"/>
      <c r="AM7" s="342"/>
      <c r="AN7" s="342"/>
      <c r="AO7" s="342"/>
      <c r="AP7" s="342"/>
      <c r="AQ7" s="342"/>
      <c r="AR7" s="381"/>
      <c r="AS7" s="387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353"/>
      <c r="BN7" s="284"/>
      <c r="BO7" s="106"/>
      <c r="BP7" s="106"/>
      <c r="BQ7" s="106"/>
      <c r="BR7" s="106"/>
      <c r="BS7" s="106"/>
      <c r="BT7" s="106"/>
      <c r="BU7" s="227"/>
      <c r="BV7" s="48"/>
      <c r="BW7" s="373"/>
      <c r="BX7" s="373"/>
      <c r="BY7" s="373"/>
      <c r="BZ7" s="373"/>
      <c r="CA7" s="172"/>
      <c r="CB7" s="172"/>
      <c r="CC7" s="373"/>
      <c r="CD7" s="373"/>
      <c r="CE7" s="172"/>
      <c r="CF7" s="172"/>
      <c r="CG7" s="373"/>
      <c r="CH7" s="373"/>
      <c r="CI7" s="172"/>
      <c r="CJ7" s="172"/>
      <c r="CK7" s="373"/>
      <c r="CL7" s="373"/>
      <c r="CM7" s="172"/>
      <c r="CN7" s="172"/>
      <c r="CO7" s="347"/>
      <c r="CP7" s="347"/>
      <c r="CQ7" s="347"/>
      <c r="CR7" s="347"/>
      <c r="CS7" s="347"/>
      <c r="CT7" s="347"/>
      <c r="CU7" s="347"/>
      <c r="CV7" s="347"/>
      <c r="CW7" s="347"/>
      <c r="CX7" s="347"/>
      <c r="CY7" s="347"/>
      <c r="CZ7" s="347"/>
      <c r="DA7" s="347"/>
      <c r="DB7" s="347"/>
      <c r="DC7" s="347"/>
      <c r="DD7" s="347"/>
      <c r="DE7" s="171"/>
      <c r="DF7" s="172"/>
      <c r="DG7" s="172"/>
      <c r="DH7" s="173"/>
      <c r="DI7" s="274"/>
      <c r="DJ7" s="274"/>
      <c r="DK7" s="274"/>
      <c r="DL7" s="94"/>
      <c r="DM7" s="94"/>
      <c r="DN7" s="94"/>
      <c r="DO7" s="94"/>
      <c r="DP7" s="94"/>
      <c r="DQ7" s="94"/>
      <c r="DR7" s="2"/>
      <c r="DS7" s="2"/>
      <c r="DT7" s="4"/>
      <c r="DY7" s="1">
        <v>0.5</v>
      </c>
    </row>
    <row r="8" spans="1:129" ht="5.25" customHeight="1" thickBot="1">
      <c r="A8" s="405"/>
      <c r="B8" s="406"/>
      <c r="C8" s="406"/>
      <c r="D8" s="406"/>
      <c r="E8" s="406"/>
      <c r="F8" s="406"/>
      <c r="G8" s="406"/>
      <c r="H8" s="407"/>
      <c r="I8" s="60"/>
      <c r="J8" s="410"/>
      <c r="K8" s="410"/>
      <c r="L8" s="410"/>
      <c r="M8" s="389"/>
      <c r="N8" s="389"/>
      <c r="O8" s="389"/>
      <c r="P8" s="383"/>
      <c r="Q8" s="383"/>
      <c r="R8" s="383"/>
      <c r="S8" s="389"/>
      <c r="T8" s="389"/>
      <c r="U8" s="389"/>
      <c r="V8" s="389"/>
      <c r="W8" s="389"/>
      <c r="X8" s="389"/>
      <c r="Y8" s="389"/>
      <c r="Z8" s="389"/>
      <c r="AA8" s="383"/>
      <c r="AB8" s="383"/>
      <c r="AC8" s="383"/>
      <c r="AD8" s="389"/>
      <c r="AE8" s="389"/>
      <c r="AF8" s="389"/>
      <c r="AG8" s="389"/>
      <c r="AH8" s="389"/>
      <c r="AI8" s="378"/>
      <c r="AJ8" s="379"/>
      <c r="AK8" s="382"/>
      <c r="AL8" s="383"/>
      <c r="AM8" s="383"/>
      <c r="AN8" s="383"/>
      <c r="AO8" s="383"/>
      <c r="AP8" s="383"/>
      <c r="AQ8" s="383"/>
      <c r="AR8" s="384"/>
      <c r="AS8" s="388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90"/>
      <c r="BN8" s="284"/>
      <c r="BO8" s="106"/>
      <c r="BP8" s="106"/>
      <c r="BQ8" s="106"/>
      <c r="BR8" s="106"/>
      <c r="BS8" s="106"/>
      <c r="BT8" s="106"/>
      <c r="BU8" s="227"/>
      <c r="BV8" s="48"/>
      <c r="BW8" s="373"/>
      <c r="BX8" s="373"/>
      <c r="BY8" s="373"/>
      <c r="BZ8" s="373"/>
      <c r="CA8" s="172"/>
      <c r="CB8" s="172"/>
      <c r="CC8" s="373"/>
      <c r="CD8" s="373"/>
      <c r="CE8" s="172"/>
      <c r="CF8" s="172"/>
      <c r="CG8" s="373"/>
      <c r="CH8" s="373"/>
      <c r="CI8" s="172"/>
      <c r="CJ8" s="172"/>
      <c r="CK8" s="373"/>
      <c r="CL8" s="373"/>
      <c r="CM8" s="172"/>
      <c r="CN8" s="172"/>
      <c r="CO8" s="347"/>
      <c r="CP8" s="347"/>
      <c r="CQ8" s="347"/>
      <c r="CR8" s="347"/>
      <c r="CS8" s="347"/>
      <c r="CT8" s="347"/>
      <c r="CU8" s="347"/>
      <c r="CV8" s="347"/>
      <c r="CW8" s="347"/>
      <c r="CX8" s="347"/>
      <c r="CY8" s="347"/>
      <c r="CZ8" s="347"/>
      <c r="DA8" s="347"/>
      <c r="DB8" s="347"/>
      <c r="DC8" s="347"/>
      <c r="DD8" s="347"/>
      <c r="DE8" s="174"/>
      <c r="DF8" s="175"/>
      <c r="DG8" s="175"/>
      <c r="DH8" s="176"/>
      <c r="DI8" s="274"/>
      <c r="DJ8" s="274"/>
      <c r="DK8" s="274"/>
      <c r="DL8" s="93"/>
      <c r="DM8" s="93"/>
      <c r="DN8" s="93"/>
      <c r="DO8" s="93"/>
      <c r="DP8" s="93"/>
      <c r="DQ8" s="93"/>
      <c r="DR8" s="93"/>
      <c r="DS8" s="93"/>
      <c r="DT8" s="104"/>
      <c r="DY8" s="1">
        <v>0.6</v>
      </c>
    </row>
    <row r="9" spans="1:129" ht="5.25" customHeight="1">
      <c r="A9" s="348" t="s">
        <v>0</v>
      </c>
      <c r="B9" s="349"/>
      <c r="C9" s="349"/>
      <c r="D9" s="349"/>
      <c r="E9" s="349"/>
      <c r="F9" s="349"/>
      <c r="G9" s="349"/>
      <c r="H9" s="350"/>
      <c r="I9" s="6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2"/>
      <c r="AK9" s="355" t="s">
        <v>3</v>
      </c>
      <c r="AL9" s="356"/>
      <c r="AM9" s="356"/>
      <c r="AN9" s="356"/>
      <c r="AO9" s="356"/>
      <c r="AP9" s="356"/>
      <c r="AQ9" s="356"/>
      <c r="AR9" s="357"/>
      <c r="AS9" s="364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6"/>
      <c r="BN9" s="284"/>
      <c r="BO9" s="106"/>
      <c r="BP9" s="106"/>
      <c r="BQ9" s="106"/>
      <c r="BR9" s="106"/>
      <c r="BS9" s="106"/>
      <c r="BT9" s="106"/>
      <c r="BU9" s="227"/>
      <c r="BV9" s="48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93"/>
      <c r="DL9" s="93"/>
      <c r="DM9" s="93"/>
      <c r="DN9" s="93"/>
      <c r="DO9" s="93"/>
      <c r="DP9" s="93"/>
      <c r="DQ9" s="93"/>
      <c r="DR9" s="93"/>
      <c r="DS9" s="93"/>
      <c r="DT9" s="104"/>
    </row>
    <row r="10" spans="1:129" ht="5.25" customHeight="1">
      <c r="A10" s="284"/>
      <c r="B10" s="106"/>
      <c r="C10" s="106"/>
      <c r="D10" s="106"/>
      <c r="E10" s="106"/>
      <c r="F10" s="106"/>
      <c r="G10" s="106"/>
      <c r="H10" s="227"/>
      <c r="I10" s="59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353"/>
      <c r="AK10" s="358"/>
      <c r="AL10" s="359"/>
      <c r="AM10" s="359"/>
      <c r="AN10" s="359"/>
      <c r="AO10" s="359"/>
      <c r="AP10" s="359"/>
      <c r="AQ10" s="359"/>
      <c r="AR10" s="360"/>
      <c r="AS10" s="367"/>
      <c r="AT10" s="368"/>
      <c r="AU10" s="368"/>
      <c r="AV10" s="368"/>
      <c r="AW10" s="368"/>
      <c r="AX10" s="368"/>
      <c r="AY10" s="368"/>
      <c r="AZ10" s="368"/>
      <c r="BA10" s="368"/>
      <c r="BB10" s="368"/>
      <c r="BC10" s="368"/>
      <c r="BD10" s="368"/>
      <c r="BE10" s="368"/>
      <c r="BF10" s="368"/>
      <c r="BG10" s="369"/>
      <c r="BN10" s="284"/>
      <c r="BO10" s="106"/>
      <c r="BP10" s="106"/>
      <c r="BQ10" s="106"/>
      <c r="BR10" s="106"/>
      <c r="BS10" s="106"/>
      <c r="BT10" s="106"/>
      <c r="BU10" s="227"/>
      <c r="BV10" s="48"/>
      <c r="BW10" s="268" t="s">
        <v>88</v>
      </c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 t="str">
        <f>IF(DE5="","",ROUNDDOWN(DE5,2))</f>
        <v/>
      </c>
      <c r="CX10" s="268"/>
      <c r="CY10" s="268"/>
      <c r="CZ10" s="268" t="s">
        <v>89</v>
      </c>
      <c r="DA10" s="268"/>
      <c r="DB10" s="251" t="s">
        <v>67</v>
      </c>
      <c r="DC10" s="251"/>
      <c r="DD10" s="247" t="str">
        <f>IF(CE5="","",VLOOKUP(CE5,DY19:DZ30,2,FALSE))</f>
        <v/>
      </c>
      <c r="DE10" s="248"/>
      <c r="DF10" s="249"/>
      <c r="DG10" s="106" t="s">
        <v>90</v>
      </c>
      <c r="DH10" s="106"/>
      <c r="DI10" s="268">
        <v>9.7999999999999997E-3</v>
      </c>
      <c r="DJ10" s="268"/>
      <c r="DK10" s="268"/>
      <c r="DL10" s="268"/>
      <c r="DM10" s="251" t="s">
        <v>20</v>
      </c>
      <c r="DN10" s="251"/>
      <c r="DO10" s="251" t="str">
        <f>IF(DD10="","",ROUNDDOWN(CW10*DD10/DI10,1))</f>
        <v/>
      </c>
      <c r="DP10" s="251"/>
      <c r="DQ10" s="251"/>
      <c r="DR10" s="251" t="s">
        <v>91</v>
      </c>
      <c r="DS10" s="251"/>
      <c r="DT10" s="338"/>
    </row>
    <row r="11" spans="1:129" ht="5.25" customHeight="1">
      <c r="A11" s="284"/>
      <c r="B11" s="106"/>
      <c r="C11" s="106"/>
      <c r="D11" s="106"/>
      <c r="E11" s="106"/>
      <c r="F11" s="106"/>
      <c r="G11" s="106"/>
      <c r="H11" s="227"/>
      <c r="I11" s="59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353"/>
      <c r="AK11" s="358"/>
      <c r="AL11" s="359"/>
      <c r="AM11" s="359"/>
      <c r="AN11" s="359"/>
      <c r="AO11" s="359"/>
      <c r="AP11" s="359"/>
      <c r="AQ11" s="359"/>
      <c r="AR11" s="360"/>
      <c r="AS11" s="367"/>
      <c r="AT11" s="368"/>
      <c r="AU11" s="368"/>
      <c r="AV11" s="368"/>
      <c r="AW11" s="368"/>
      <c r="AX11" s="368"/>
      <c r="AY11" s="368"/>
      <c r="AZ11" s="368"/>
      <c r="BA11" s="368"/>
      <c r="BB11" s="368"/>
      <c r="BC11" s="368"/>
      <c r="BD11" s="368"/>
      <c r="BE11" s="368"/>
      <c r="BF11" s="368"/>
      <c r="BG11" s="369"/>
      <c r="BN11" s="284"/>
      <c r="BO11" s="106"/>
      <c r="BP11" s="106"/>
      <c r="BQ11" s="106"/>
      <c r="BR11" s="106"/>
      <c r="BS11" s="106"/>
      <c r="BT11" s="106"/>
      <c r="BU11" s="227"/>
      <c r="BV11" s="4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51"/>
      <c r="DC11" s="251"/>
      <c r="DD11" s="250"/>
      <c r="DE11" s="251"/>
      <c r="DF11" s="252"/>
      <c r="DG11" s="106"/>
      <c r="DH11" s="106"/>
      <c r="DI11" s="268"/>
      <c r="DJ11" s="268"/>
      <c r="DK11" s="268"/>
      <c r="DL11" s="268"/>
      <c r="DM11" s="251"/>
      <c r="DN11" s="251"/>
      <c r="DO11" s="251"/>
      <c r="DP11" s="251"/>
      <c r="DQ11" s="251"/>
      <c r="DR11" s="251"/>
      <c r="DS11" s="251"/>
      <c r="DT11" s="338"/>
      <c r="DY11" s="1">
        <v>0</v>
      </c>
    </row>
    <row r="12" spans="1:129" ht="5.25" customHeight="1">
      <c r="A12" s="284"/>
      <c r="B12" s="106"/>
      <c r="C12" s="106"/>
      <c r="D12" s="106"/>
      <c r="E12" s="106"/>
      <c r="F12" s="106"/>
      <c r="G12" s="106"/>
      <c r="H12" s="227"/>
      <c r="I12" s="59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353"/>
      <c r="AK12" s="358"/>
      <c r="AL12" s="359"/>
      <c r="AM12" s="359"/>
      <c r="AN12" s="359"/>
      <c r="AO12" s="359"/>
      <c r="AP12" s="359"/>
      <c r="AQ12" s="359"/>
      <c r="AR12" s="360"/>
      <c r="AS12" s="367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  <c r="BG12" s="369"/>
      <c r="BN12" s="284"/>
      <c r="BO12" s="106"/>
      <c r="BP12" s="106"/>
      <c r="BQ12" s="106"/>
      <c r="BR12" s="106"/>
      <c r="BS12" s="106"/>
      <c r="BT12" s="106"/>
      <c r="BU12" s="227"/>
      <c r="BV12" s="4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51"/>
      <c r="DC12" s="251"/>
      <c r="DD12" s="250"/>
      <c r="DE12" s="251"/>
      <c r="DF12" s="252"/>
      <c r="DG12" s="106"/>
      <c r="DH12" s="106"/>
      <c r="DI12" s="268"/>
      <c r="DJ12" s="268"/>
      <c r="DK12" s="268"/>
      <c r="DL12" s="268"/>
      <c r="DM12" s="251"/>
      <c r="DN12" s="251"/>
      <c r="DO12" s="251"/>
      <c r="DP12" s="251"/>
      <c r="DQ12" s="251"/>
      <c r="DR12" s="251"/>
      <c r="DS12" s="251"/>
      <c r="DT12" s="338"/>
      <c r="DY12" s="1">
        <v>0.1</v>
      </c>
    </row>
    <row r="13" spans="1:129" ht="5.25" customHeight="1">
      <c r="A13" s="334"/>
      <c r="B13" s="257"/>
      <c r="C13" s="257"/>
      <c r="D13" s="257"/>
      <c r="E13" s="257"/>
      <c r="F13" s="257"/>
      <c r="G13" s="257"/>
      <c r="H13" s="298"/>
      <c r="I13" s="62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54"/>
      <c r="AK13" s="361"/>
      <c r="AL13" s="362"/>
      <c r="AM13" s="362"/>
      <c r="AN13" s="362"/>
      <c r="AO13" s="362"/>
      <c r="AP13" s="362"/>
      <c r="AQ13" s="362"/>
      <c r="AR13" s="363"/>
      <c r="AS13" s="370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2"/>
      <c r="BN13" s="284"/>
      <c r="BO13" s="106"/>
      <c r="BP13" s="106"/>
      <c r="BQ13" s="106"/>
      <c r="BR13" s="106"/>
      <c r="BS13" s="106"/>
      <c r="BT13" s="106"/>
      <c r="BU13" s="227"/>
      <c r="BV13" s="4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51"/>
      <c r="DC13" s="251"/>
      <c r="DD13" s="253"/>
      <c r="DE13" s="254"/>
      <c r="DF13" s="255"/>
      <c r="DG13" s="106"/>
      <c r="DH13" s="106"/>
      <c r="DI13" s="268"/>
      <c r="DJ13" s="268"/>
      <c r="DK13" s="268"/>
      <c r="DL13" s="268"/>
      <c r="DM13" s="251"/>
      <c r="DN13" s="251"/>
      <c r="DO13" s="251"/>
      <c r="DP13" s="251"/>
      <c r="DQ13" s="251"/>
      <c r="DR13" s="251"/>
      <c r="DS13" s="251"/>
      <c r="DT13" s="338"/>
      <c r="DY13" s="1">
        <v>0.4</v>
      </c>
    </row>
    <row r="14" spans="1:129" ht="5.25" customHeight="1">
      <c r="A14" s="283" t="s">
        <v>1</v>
      </c>
      <c r="B14" s="224"/>
      <c r="C14" s="224"/>
      <c r="D14" s="224"/>
      <c r="E14" s="224"/>
      <c r="F14" s="224"/>
      <c r="G14" s="224"/>
      <c r="H14" s="225"/>
      <c r="I14" s="339" t="s">
        <v>149</v>
      </c>
      <c r="J14" s="340"/>
      <c r="K14" s="340"/>
      <c r="L14" s="340"/>
      <c r="M14" s="340"/>
      <c r="N14" s="340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0" t="s">
        <v>150</v>
      </c>
      <c r="Z14" s="340"/>
      <c r="AA14" s="340"/>
      <c r="AB14" s="340"/>
      <c r="AC14" s="345"/>
      <c r="AD14" s="345"/>
      <c r="AE14" s="345"/>
      <c r="AF14" s="345"/>
      <c r="AG14" s="340" t="s">
        <v>152</v>
      </c>
      <c r="AH14" s="340"/>
      <c r="AI14" s="340"/>
      <c r="AJ14" s="340"/>
      <c r="AK14" s="345"/>
      <c r="AL14" s="345"/>
      <c r="AM14" s="345"/>
      <c r="AN14" s="345"/>
      <c r="AO14" s="340" t="s">
        <v>151</v>
      </c>
      <c r="AP14" s="340"/>
      <c r="AQ14" s="340"/>
      <c r="AR14" s="340"/>
      <c r="AS14" s="345"/>
      <c r="AT14" s="345"/>
      <c r="AU14" s="345"/>
      <c r="AV14" s="345"/>
      <c r="AW14" s="340" t="s">
        <v>143</v>
      </c>
      <c r="AX14" s="340"/>
      <c r="AY14" s="340"/>
      <c r="AZ14" s="340"/>
      <c r="BA14" s="345"/>
      <c r="BB14" s="345"/>
      <c r="BC14" s="345"/>
      <c r="BD14" s="345"/>
      <c r="BE14" s="345"/>
      <c r="BF14" s="345"/>
      <c r="BG14" s="391"/>
      <c r="BN14" s="284"/>
      <c r="BO14" s="106"/>
      <c r="BP14" s="106"/>
      <c r="BQ14" s="106"/>
      <c r="BR14" s="106"/>
      <c r="BS14" s="106"/>
      <c r="BT14" s="106"/>
      <c r="BU14" s="227"/>
      <c r="BV14" s="48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93"/>
      <c r="DJ14" s="93"/>
      <c r="DK14" s="93"/>
      <c r="DL14" s="93"/>
      <c r="DM14" s="93"/>
      <c r="DN14" s="93"/>
      <c r="DO14" s="96"/>
      <c r="DP14" s="96"/>
      <c r="DQ14" s="96"/>
      <c r="DR14" s="93"/>
      <c r="DS14" s="93"/>
      <c r="DT14" s="104"/>
    </row>
    <row r="15" spans="1:129" ht="5.25" customHeight="1">
      <c r="A15" s="284"/>
      <c r="B15" s="106"/>
      <c r="C15" s="106"/>
      <c r="D15" s="106"/>
      <c r="E15" s="106"/>
      <c r="F15" s="106"/>
      <c r="G15" s="106"/>
      <c r="H15" s="227"/>
      <c r="I15" s="341"/>
      <c r="J15" s="342"/>
      <c r="K15" s="342"/>
      <c r="L15" s="342"/>
      <c r="M15" s="342"/>
      <c r="N15" s="34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342"/>
      <c r="Z15" s="342"/>
      <c r="AA15" s="342"/>
      <c r="AB15" s="342"/>
      <c r="AC15" s="172"/>
      <c r="AD15" s="172"/>
      <c r="AE15" s="172"/>
      <c r="AF15" s="172"/>
      <c r="AG15" s="342"/>
      <c r="AH15" s="342"/>
      <c r="AI15" s="342"/>
      <c r="AJ15" s="342"/>
      <c r="AK15" s="172"/>
      <c r="AL15" s="172"/>
      <c r="AM15" s="172"/>
      <c r="AN15" s="172"/>
      <c r="AO15" s="342"/>
      <c r="AP15" s="342"/>
      <c r="AQ15" s="342"/>
      <c r="AR15" s="342"/>
      <c r="AS15" s="172"/>
      <c r="AT15" s="172"/>
      <c r="AU15" s="172"/>
      <c r="AV15" s="172"/>
      <c r="AW15" s="342"/>
      <c r="AX15" s="342"/>
      <c r="AY15" s="342"/>
      <c r="AZ15" s="342"/>
      <c r="BA15" s="172"/>
      <c r="BB15" s="172"/>
      <c r="BC15" s="172"/>
      <c r="BD15" s="172"/>
      <c r="BE15" s="172"/>
      <c r="BF15" s="172"/>
      <c r="BG15" s="392"/>
      <c r="BN15" s="284"/>
      <c r="BO15" s="106"/>
      <c r="BP15" s="106"/>
      <c r="BQ15" s="106"/>
      <c r="BR15" s="106"/>
      <c r="BS15" s="106"/>
      <c r="BT15" s="106"/>
      <c r="BU15" s="227"/>
      <c r="BV15" s="48"/>
      <c r="BW15" s="274" t="s">
        <v>92</v>
      </c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106">
        <v>0.05</v>
      </c>
      <c r="DA15" s="106"/>
      <c r="DB15" s="106"/>
      <c r="DC15" s="106"/>
      <c r="DD15" s="274" t="s">
        <v>89</v>
      </c>
      <c r="DE15" s="274"/>
      <c r="DF15" s="274"/>
      <c r="DG15" s="106" t="s">
        <v>90</v>
      </c>
      <c r="DH15" s="106"/>
      <c r="DI15" s="268">
        <v>9.7999999999999997E-3</v>
      </c>
      <c r="DJ15" s="268"/>
      <c r="DK15" s="268"/>
      <c r="DL15" s="268"/>
      <c r="DM15" s="251" t="s">
        <v>20</v>
      </c>
      <c r="DN15" s="251"/>
      <c r="DO15" s="251" t="str">
        <f>IF(DE5="","",ROUNDUP(CZ15/DI15,1))</f>
        <v/>
      </c>
      <c r="DP15" s="251"/>
      <c r="DQ15" s="251"/>
      <c r="DR15" s="251" t="s">
        <v>91</v>
      </c>
      <c r="DS15" s="251"/>
      <c r="DT15" s="338"/>
    </row>
    <row r="16" spans="1:129" ht="5.25" customHeight="1">
      <c r="A16" s="284"/>
      <c r="B16" s="106"/>
      <c r="C16" s="106"/>
      <c r="D16" s="106"/>
      <c r="E16" s="106"/>
      <c r="F16" s="106"/>
      <c r="G16" s="106"/>
      <c r="H16" s="227"/>
      <c r="I16" s="341"/>
      <c r="J16" s="342"/>
      <c r="K16" s="342"/>
      <c r="L16" s="342"/>
      <c r="M16" s="342"/>
      <c r="N16" s="34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342"/>
      <c r="Z16" s="342"/>
      <c r="AA16" s="342"/>
      <c r="AB16" s="342"/>
      <c r="AC16" s="172"/>
      <c r="AD16" s="172"/>
      <c r="AE16" s="172"/>
      <c r="AF16" s="172"/>
      <c r="AG16" s="342"/>
      <c r="AH16" s="342"/>
      <c r="AI16" s="342"/>
      <c r="AJ16" s="342"/>
      <c r="AK16" s="172"/>
      <c r="AL16" s="172"/>
      <c r="AM16" s="172"/>
      <c r="AN16" s="172"/>
      <c r="AO16" s="342"/>
      <c r="AP16" s="342"/>
      <c r="AQ16" s="342"/>
      <c r="AR16" s="342"/>
      <c r="AS16" s="172"/>
      <c r="AT16" s="172"/>
      <c r="AU16" s="172"/>
      <c r="AV16" s="172"/>
      <c r="AW16" s="342"/>
      <c r="AX16" s="342"/>
      <c r="AY16" s="342"/>
      <c r="AZ16" s="342"/>
      <c r="BA16" s="172"/>
      <c r="BB16" s="172"/>
      <c r="BC16" s="172"/>
      <c r="BD16" s="172"/>
      <c r="BE16" s="172"/>
      <c r="BF16" s="172"/>
      <c r="BG16" s="392"/>
      <c r="BN16" s="284"/>
      <c r="BO16" s="106"/>
      <c r="BP16" s="106"/>
      <c r="BQ16" s="106"/>
      <c r="BR16" s="106"/>
      <c r="BS16" s="106"/>
      <c r="BT16" s="106"/>
      <c r="BU16" s="227"/>
      <c r="BV16" s="48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106"/>
      <c r="DA16" s="106"/>
      <c r="DB16" s="106"/>
      <c r="DC16" s="106"/>
      <c r="DD16" s="274"/>
      <c r="DE16" s="274"/>
      <c r="DF16" s="274"/>
      <c r="DG16" s="106"/>
      <c r="DH16" s="106"/>
      <c r="DI16" s="268"/>
      <c r="DJ16" s="268"/>
      <c r="DK16" s="268"/>
      <c r="DL16" s="268"/>
      <c r="DM16" s="251"/>
      <c r="DN16" s="251"/>
      <c r="DO16" s="251"/>
      <c r="DP16" s="251"/>
      <c r="DQ16" s="251"/>
      <c r="DR16" s="251"/>
      <c r="DS16" s="251"/>
      <c r="DT16" s="338"/>
    </row>
    <row r="17" spans="1:130" ht="5.25" customHeight="1">
      <c r="A17" s="284"/>
      <c r="B17" s="106"/>
      <c r="C17" s="106"/>
      <c r="D17" s="106"/>
      <c r="E17" s="106"/>
      <c r="F17" s="106"/>
      <c r="G17" s="106"/>
      <c r="H17" s="227"/>
      <c r="I17" s="341"/>
      <c r="J17" s="342"/>
      <c r="K17" s="342"/>
      <c r="L17" s="342"/>
      <c r="M17" s="342"/>
      <c r="N17" s="34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342"/>
      <c r="Z17" s="342"/>
      <c r="AA17" s="342"/>
      <c r="AB17" s="342"/>
      <c r="AC17" s="172"/>
      <c r="AD17" s="172"/>
      <c r="AE17" s="172"/>
      <c r="AF17" s="172"/>
      <c r="AG17" s="342"/>
      <c r="AH17" s="342"/>
      <c r="AI17" s="342"/>
      <c r="AJ17" s="342"/>
      <c r="AK17" s="172"/>
      <c r="AL17" s="172"/>
      <c r="AM17" s="172"/>
      <c r="AN17" s="172"/>
      <c r="AO17" s="342"/>
      <c r="AP17" s="342"/>
      <c r="AQ17" s="342"/>
      <c r="AR17" s="342"/>
      <c r="AS17" s="172"/>
      <c r="AT17" s="172"/>
      <c r="AU17" s="172"/>
      <c r="AV17" s="172"/>
      <c r="AW17" s="342"/>
      <c r="AX17" s="342"/>
      <c r="AY17" s="342"/>
      <c r="AZ17" s="342"/>
      <c r="BA17" s="172"/>
      <c r="BB17" s="172"/>
      <c r="BC17" s="172"/>
      <c r="BD17" s="172"/>
      <c r="BE17" s="172"/>
      <c r="BF17" s="172"/>
      <c r="BG17" s="392"/>
      <c r="BN17" s="284"/>
      <c r="BO17" s="106"/>
      <c r="BP17" s="106"/>
      <c r="BQ17" s="106"/>
      <c r="BR17" s="106"/>
      <c r="BS17" s="106"/>
      <c r="BT17" s="106"/>
      <c r="BU17" s="227"/>
      <c r="BV17" s="48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106"/>
      <c r="DA17" s="106"/>
      <c r="DB17" s="106"/>
      <c r="DC17" s="106"/>
      <c r="DD17" s="274"/>
      <c r="DE17" s="274"/>
      <c r="DF17" s="274"/>
      <c r="DG17" s="106"/>
      <c r="DH17" s="106"/>
      <c r="DI17" s="268"/>
      <c r="DJ17" s="268"/>
      <c r="DK17" s="268"/>
      <c r="DL17" s="268"/>
      <c r="DM17" s="251"/>
      <c r="DN17" s="251"/>
      <c r="DO17" s="251"/>
      <c r="DP17" s="251"/>
      <c r="DQ17" s="251"/>
      <c r="DR17" s="251"/>
      <c r="DS17" s="251"/>
      <c r="DT17" s="338"/>
    </row>
    <row r="18" spans="1:130" ht="5.25" customHeight="1">
      <c r="A18" s="334"/>
      <c r="B18" s="257"/>
      <c r="C18" s="257"/>
      <c r="D18" s="257"/>
      <c r="E18" s="257"/>
      <c r="F18" s="257"/>
      <c r="G18" s="257"/>
      <c r="H18" s="298"/>
      <c r="I18" s="343"/>
      <c r="J18" s="344"/>
      <c r="K18" s="344"/>
      <c r="L18" s="344"/>
      <c r="M18" s="344"/>
      <c r="N18" s="344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4"/>
      <c r="Z18" s="344"/>
      <c r="AA18" s="344"/>
      <c r="AB18" s="344"/>
      <c r="AC18" s="346"/>
      <c r="AD18" s="346"/>
      <c r="AE18" s="346"/>
      <c r="AF18" s="346"/>
      <c r="AG18" s="344"/>
      <c r="AH18" s="344"/>
      <c r="AI18" s="344"/>
      <c r="AJ18" s="344"/>
      <c r="AK18" s="346"/>
      <c r="AL18" s="346"/>
      <c r="AM18" s="346"/>
      <c r="AN18" s="346"/>
      <c r="AO18" s="344"/>
      <c r="AP18" s="344"/>
      <c r="AQ18" s="344"/>
      <c r="AR18" s="344"/>
      <c r="AS18" s="346"/>
      <c r="AT18" s="346"/>
      <c r="AU18" s="346"/>
      <c r="AV18" s="346"/>
      <c r="AW18" s="344"/>
      <c r="AX18" s="344"/>
      <c r="AY18" s="344"/>
      <c r="AZ18" s="344"/>
      <c r="BA18" s="346"/>
      <c r="BB18" s="346"/>
      <c r="BC18" s="346"/>
      <c r="BD18" s="346"/>
      <c r="BE18" s="346"/>
      <c r="BF18" s="346"/>
      <c r="BG18" s="393"/>
      <c r="BN18" s="284"/>
      <c r="BO18" s="106"/>
      <c r="BP18" s="106"/>
      <c r="BQ18" s="106"/>
      <c r="BR18" s="106"/>
      <c r="BS18" s="106"/>
      <c r="BT18" s="106"/>
      <c r="BU18" s="227"/>
      <c r="BV18" s="48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106"/>
      <c r="DA18" s="106"/>
      <c r="DB18" s="106"/>
      <c r="DC18" s="106"/>
      <c r="DD18" s="274"/>
      <c r="DE18" s="274"/>
      <c r="DF18" s="274"/>
      <c r="DG18" s="106"/>
      <c r="DH18" s="106"/>
      <c r="DI18" s="268"/>
      <c r="DJ18" s="268"/>
      <c r="DK18" s="268"/>
      <c r="DL18" s="268"/>
      <c r="DM18" s="251"/>
      <c r="DN18" s="251"/>
      <c r="DO18" s="251"/>
      <c r="DP18" s="251"/>
      <c r="DQ18" s="251"/>
      <c r="DR18" s="251"/>
      <c r="DS18" s="251"/>
      <c r="DT18" s="338"/>
    </row>
    <row r="19" spans="1:130" ht="5.25" customHeight="1">
      <c r="A19" s="195" t="s">
        <v>70</v>
      </c>
      <c r="B19" s="196"/>
      <c r="C19" s="196"/>
      <c r="D19" s="196"/>
      <c r="E19" s="196"/>
      <c r="F19" s="196"/>
      <c r="G19" s="196"/>
      <c r="H19" s="197"/>
      <c r="I19" s="29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16"/>
      <c r="BN19" s="334"/>
      <c r="BO19" s="257"/>
      <c r="BP19" s="257"/>
      <c r="BQ19" s="257"/>
      <c r="BR19" s="257"/>
      <c r="BS19" s="257"/>
      <c r="BT19" s="257"/>
      <c r="BU19" s="298"/>
      <c r="BV19" s="49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20"/>
      <c r="DJ19" s="20"/>
      <c r="DK19" s="20"/>
      <c r="DL19" s="20"/>
      <c r="DM19" s="20"/>
      <c r="DN19" s="20"/>
      <c r="DO19" s="20"/>
      <c r="DP19" s="20"/>
      <c r="DQ19" s="20"/>
      <c r="DR19" s="66"/>
      <c r="DS19" s="66"/>
      <c r="DT19" s="28"/>
      <c r="DY19" s="1">
        <v>1</v>
      </c>
      <c r="DZ19" s="1">
        <v>0.63</v>
      </c>
    </row>
    <row r="20" spans="1:130" ht="5.25" customHeight="1">
      <c r="A20" s="198"/>
      <c r="B20" s="199"/>
      <c r="C20" s="199"/>
      <c r="D20" s="199"/>
      <c r="E20" s="199"/>
      <c r="F20" s="199"/>
      <c r="G20" s="199"/>
      <c r="H20" s="200"/>
      <c r="I20" s="14"/>
      <c r="J20" s="268" t="s">
        <v>65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106" t="s">
        <v>20</v>
      </c>
      <c r="AI20" s="106"/>
      <c r="AJ20" s="106" t="s">
        <v>18</v>
      </c>
      <c r="AK20" s="106"/>
      <c r="AL20" s="106"/>
      <c r="AM20" s="106"/>
      <c r="AN20" s="106"/>
      <c r="AO20" s="106"/>
      <c r="AP20" s="106" t="s">
        <v>16</v>
      </c>
      <c r="AQ20" s="106"/>
      <c r="AR20" s="106">
        <v>1</v>
      </c>
      <c r="AS20" s="106"/>
      <c r="AT20" s="274" t="s">
        <v>15</v>
      </c>
      <c r="AU20" s="274"/>
      <c r="AV20" s="274"/>
      <c r="AW20" s="106" t="s">
        <v>19</v>
      </c>
      <c r="AX20" s="106"/>
      <c r="AY20" s="106" t="s">
        <v>76</v>
      </c>
      <c r="AZ20" s="106"/>
      <c r="BA20" s="106"/>
      <c r="BB20" s="106"/>
      <c r="BC20" s="106"/>
      <c r="BD20" s="106"/>
      <c r="BE20" s="70"/>
      <c r="BF20" s="70"/>
      <c r="BG20" s="78"/>
      <c r="BN20" s="283" t="s">
        <v>98</v>
      </c>
      <c r="BO20" s="224"/>
      <c r="BP20" s="224"/>
      <c r="BQ20" s="224"/>
      <c r="BR20" s="224"/>
      <c r="BS20" s="224"/>
      <c r="BT20" s="224"/>
      <c r="BU20" s="225"/>
      <c r="BV20" s="48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93"/>
      <c r="DJ20" s="93"/>
      <c r="DK20" s="93"/>
      <c r="DL20" s="93"/>
      <c r="DM20" s="93"/>
      <c r="DN20" s="93"/>
      <c r="DO20" s="93"/>
      <c r="DP20" s="93"/>
      <c r="DQ20" s="93"/>
      <c r="DR20" s="94"/>
      <c r="DS20" s="94"/>
      <c r="DT20" s="98"/>
      <c r="DY20" s="1">
        <v>2</v>
      </c>
      <c r="DZ20" s="1">
        <v>0.57999999999999996</v>
      </c>
    </row>
    <row r="21" spans="1:130" ht="5.25" customHeight="1">
      <c r="A21" s="198"/>
      <c r="B21" s="199"/>
      <c r="C21" s="199"/>
      <c r="D21" s="199"/>
      <c r="E21" s="199"/>
      <c r="F21" s="199"/>
      <c r="G21" s="199"/>
      <c r="H21" s="200"/>
      <c r="I21" s="14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274"/>
      <c r="AU21" s="274"/>
      <c r="AV21" s="274"/>
      <c r="AW21" s="106"/>
      <c r="AX21" s="106"/>
      <c r="AY21" s="106"/>
      <c r="AZ21" s="106"/>
      <c r="BA21" s="106"/>
      <c r="BB21" s="106"/>
      <c r="BC21" s="106"/>
      <c r="BD21" s="106"/>
      <c r="BE21" s="70"/>
      <c r="BF21" s="70"/>
      <c r="BG21" s="78"/>
      <c r="BN21" s="284"/>
      <c r="BO21" s="106"/>
      <c r="BP21" s="106"/>
      <c r="BQ21" s="106"/>
      <c r="BR21" s="106"/>
      <c r="BS21" s="106"/>
      <c r="BT21" s="106"/>
      <c r="BU21" s="227"/>
      <c r="BV21" s="14"/>
      <c r="BW21" s="63"/>
      <c r="BX21" s="63"/>
      <c r="BY21" s="63"/>
      <c r="BZ21" s="63"/>
      <c r="CA21" s="63"/>
      <c r="CB21" s="106" t="s">
        <v>87</v>
      </c>
      <c r="CC21" s="106"/>
      <c r="CD21" s="106"/>
      <c r="CE21" s="106"/>
      <c r="CF21" s="106"/>
      <c r="CG21" s="106"/>
      <c r="CH21" s="106"/>
      <c r="CI21" s="106"/>
      <c r="CJ21" s="106"/>
      <c r="CK21" s="106" t="s">
        <v>30</v>
      </c>
      <c r="CL21" s="106"/>
      <c r="CM21" s="106" t="s">
        <v>94</v>
      </c>
      <c r="CN21" s="106"/>
      <c r="CO21" s="106"/>
      <c r="CP21" s="106"/>
      <c r="CQ21" s="106"/>
      <c r="CR21" s="106"/>
      <c r="CS21" s="106"/>
      <c r="CT21" s="106"/>
      <c r="CU21" s="106"/>
      <c r="CV21" s="106" t="s">
        <v>81</v>
      </c>
      <c r="CW21" s="106"/>
      <c r="CX21" s="106" t="s">
        <v>93</v>
      </c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 t="s">
        <v>20</v>
      </c>
      <c r="DK21" s="106"/>
      <c r="DL21" s="106" t="s">
        <v>99</v>
      </c>
      <c r="DM21" s="106"/>
      <c r="DN21" s="106"/>
      <c r="DO21" s="106"/>
      <c r="DP21" s="106"/>
      <c r="DQ21" s="106"/>
      <c r="DR21" s="106"/>
      <c r="DS21" s="94"/>
      <c r="DT21" s="98"/>
      <c r="DY21" s="1">
        <v>3</v>
      </c>
      <c r="DZ21" s="1">
        <v>0.63</v>
      </c>
    </row>
    <row r="22" spans="1:130" ht="5.25" customHeight="1">
      <c r="A22" s="198"/>
      <c r="B22" s="199"/>
      <c r="C22" s="199"/>
      <c r="D22" s="199"/>
      <c r="E22" s="199"/>
      <c r="F22" s="199"/>
      <c r="G22" s="199"/>
      <c r="H22" s="200"/>
      <c r="I22" s="14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274"/>
      <c r="AU22" s="274"/>
      <c r="AV22" s="274"/>
      <c r="AW22" s="106"/>
      <c r="AX22" s="106"/>
      <c r="AY22" s="106"/>
      <c r="AZ22" s="106"/>
      <c r="BA22" s="106"/>
      <c r="BB22" s="106"/>
      <c r="BC22" s="106"/>
      <c r="BD22" s="106"/>
      <c r="BE22" s="70"/>
      <c r="BF22" s="70"/>
      <c r="BG22" s="78"/>
      <c r="BN22" s="284"/>
      <c r="BO22" s="106"/>
      <c r="BP22" s="106"/>
      <c r="BQ22" s="106"/>
      <c r="BR22" s="106"/>
      <c r="BS22" s="106"/>
      <c r="BT22" s="106"/>
      <c r="BU22" s="227"/>
      <c r="BV22" s="14"/>
      <c r="BW22" s="63"/>
      <c r="BX22" s="63"/>
      <c r="BY22" s="63"/>
      <c r="BZ22" s="63"/>
      <c r="CA22" s="63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94"/>
      <c r="DT22" s="98"/>
      <c r="DY22" s="1">
        <v>4</v>
      </c>
      <c r="DZ22" s="1">
        <v>0.64</v>
      </c>
    </row>
    <row r="23" spans="1:130" ht="5.25" customHeight="1">
      <c r="A23" s="198"/>
      <c r="B23" s="199"/>
      <c r="C23" s="199"/>
      <c r="D23" s="199"/>
      <c r="E23" s="199"/>
      <c r="F23" s="199"/>
      <c r="G23" s="199"/>
      <c r="H23" s="200"/>
      <c r="I23" s="14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274"/>
      <c r="AU23" s="274"/>
      <c r="AV23" s="274"/>
      <c r="AW23" s="106"/>
      <c r="AX23" s="106"/>
      <c r="AY23" s="106"/>
      <c r="AZ23" s="106"/>
      <c r="BA23" s="106"/>
      <c r="BB23" s="106"/>
      <c r="BC23" s="106"/>
      <c r="BD23" s="106"/>
      <c r="BE23" s="70"/>
      <c r="BF23" s="70"/>
      <c r="BG23" s="78"/>
      <c r="BN23" s="284"/>
      <c r="BO23" s="106"/>
      <c r="BP23" s="106"/>
      <c r="BQ23" s="106"/>
      <c r="BR23" s="106"/>
      <c r="BS23" s="106"/>
      <c r="BT23" s="106"/>
      <c r="BU23" s="227"/>
      <c r="BV23" s="14"/>
      <c r="BW23" s="63"/>
      <c r="BX23" s="63"/>
      <c r="BY23" s="63"/>
      <c r="BZ23" s="63"/>
      <c r="CA23" s="63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94"/>
      <c r="DT23" s="98"/>
      <c r="DY23" s="1">
        <v>5</v>
      </c>
      <c r="DZ23" s="1">
        <v>0.65</v>
      </c>
    </row>
    <row r="24" spans="1:130" ht="5.25" customHeight="1">
      <c r="A24" s="198"/>
      <c r="B24" s="199"/>
      <c r="C24" s="199"/>
      <c r="D24" s="199"/>
      <c r="E24" s="199"/>
      <c r="F24" s="199"/>
      <c r="G24" s="199"/>
      <c r="H24" s="200"/>
      <c r="I24" s="14"/>
      <c r="J24" s="71"/>
      <c r="K24" s="71"/>
      <c r="L24" s="71"/>
      <c r="M24" s="71"/>
      <c r="N24" s="71"/>
      <c r="O24" s="71"/>
      <c r="P24" s="71"/>
      <c r="Q24" s="71"/>
      <c r="R24" s="71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70"/>
      <c r="AU24" s="70"/>
      <c r="AV24" s="70"/>
      <c r="AW24" s="68"/>
      <c r="AX24" s="68"/>
      <c r="AY24" s="68"/>
      <c r="AZ24" s="68"/>
      <c r="BA24" s="68"/>
      <c r="BB24" s="68"/>
      <c r="BC24" s="68"/>
      <c r="BD24" s="68"/>
      <c r="BE24" s="70"/>
      <c r="BF24" s="70"/>
      <c r="BG24" s="78"/>
      <c r="BN24" s="284"/>
      <c r="BO24" s="106"/>
      <c r="BP24" s="106"/>
      <c r="BQ24" s="106"/>
      <c r="BR24" s="106"/>
      <c r="BS24" s="106"/>
      <c r="BT24" s="106"/>
      <c r="BU24" s="227"/>
      <c r="BV24" s="14"/>
      <c r="BW24" s="63"/>
      <c r="BX24" s="63"/>
      <c r="BY24" s="63"/>
      <c r="BZ24" s="63"/>
      <c r="CA24" s="63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94"/>
      <c r="DT24" s="98"/>
      <c r="DY24" s="1">
        <v>6</v>
      </c>
      <c r="DZ24" s="1">
        <v>0.65</v>
      </c>
    </row>
    <row r="25" spans="1:130" ht="5.25" customHeight="1" thickBot="1">
      <c r="A25" s="198"/>
      <c r="B25" s="199"/>
      <c r="C25" s="199"/>
      <c r="D25" s="199"/>
      <c r="E25" s="199"/>
      <c r="F25" s="199"/>
      <c r="G25" s="199"/>
      <c r="H25" s="200"/>
      <c r="I25" s="14"/>
      <c r="AH25" s="70"/>
      <c r="AI25" s="70"/>
      <c r="AJ25" s="168"/>
      <c r="AK25" s="169"/>
      <c r="AL25" s="169"/>
      <c r="AM25" s="170"/>
      <c r="AN25" s="274" t="s">
        <v>17</v>
      </c>
      <c r="AO25" s="274"/>
      <c r="AP25" s="106" t="s">
        <v>16</v>
      </c>
      <c r="AQ25" s="106"/>
      <c r="AR25" s="106">
        <v>1</v>
      </c>
      <c r="AS25" s="106"/>
      <c r="AT25" s="274" t="s">
        <v>15</v>
      </c>
      <c r="AU25" s="274"/>
      <c r="AV25" s="274"/>
      <c r="AW25" s="106" t="s">
        <v>14</v>
      </c>
      <c r="AX25" s="106"/>
      <c r="AY25" s="106" t="str">
        <f>IF(AJ25="","",AJ25)</f>
        <v/>
      </c>
      <c r="AZ25" s="106"/>
      <c r="BA25" s="106"/>
      <c r="BB25" s="106"/>
      <c r="BC25" s="106"/>
      <c r="BD25" s="106"/>
      <c r="BE25" s="106" t="s">
        <v>29</v>
      </c>
      <c r="BF25" s="106"/>
      <c r="BG25" s="153"/>
      <c r="BN25" s="284"/>
      <c r="BO25" s="106"/>
      <c r="BP25" s="106"/>
      <c r="BQ25" s="106"/>
      <c r="BR25" s="106"/>
      <c r="BS25" s="106"/>
      <c r="BT25" s="106"/>
      <c r="BU25" s="227"/>
      <c r="BV25" s="14"/>
      <c r="BW25" s="63"/>
      <c r="BX25" s="63"/>
      <c r="BY25" s="63"/>
      <c r="BZ25" s="63"/>
      <c r="CA25" s="63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4"/>
      <c r="DT25" s="98"/>
      <c r="DY25" s="1">
        <v>7</v>
      </c>
      <c r="DZ25" s="1">
        <v>0.75</v>
      </c>
    </row>
    <row r="26" spans="1:130" ht="5.25" customHeight="1" thickTop="1">
      <c r="A26" s="198"/>
      <c r="B26" s="199"/>
      <c r="C26" s="199"/>
      <c r="D26" s="199"/>
      <c r="E26" s="199"/>
      <c r="F26" s="199"/>
      <c r="G26" s="199"/>
      <c r="H26" s="200"/>
      <c r="I26" s="14"/>
      <c r="AH26" s="70"/>
      <c r="AI26" s="70"/>
      <c r="AJ26" s="171"/>
      <c r="AK26" s="172"/>
      <c r="AL26" s="172"/>
      <c r="AM26" s="173"/>
      <c r="AN26" s="274"/>
      <c r="AO26" s="274"/>
      <c r="AP26" s="106"/>
      <c r="AQ26" s="106"/>
      <c r="AR26" s="106"/>
      <c r="AS26" s="106"/>
      <c r="AT26" s="274"/>
      <c r="AU26" s="274"/>
      <c r="AV26" s="274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53"/>
      <c r="BN26" s="284"/>
      <c r="BO26" s="106"/>
      <c r="BP26" s="106"/>
      <c r="BQ26" s="106"/>
      <c r="BR26" s="106"/>
      <c r="BS26" s="106"/>
      <c r="BT26" s="106"/>
      <c r="BU26" s="227"/>
      <c r="BV26" s="14"/>
      <c r="BW26" s="63"/>
      <c r="BX26" s="63"/>
      <c r="BY26" s="63"/>
      <c r="BZ26" s="63"/>
      <c r="CA26" s="63"/>
      <c r="CB26" s="335" t="str">
        <f>IF(DO10="","",DO10)</f>
        <v/>
      </c>
      <c r="CC26" s="335"/>
      <c r="CD26" s="335"/>
      <c r="CE26" s="335"/>
      <c r="CF26" s="335"/>
      <c r="CG26" s="335"/>
      <c r="CH26" s="274" t="s">
        <v>91</v>
      </c>
      <c r="CI26" s="274"/>
      <c r="CJ26" s="274"/>
      <c r="CK26" s="266" t="s">
        <v>30</v>
      </c>
      <c r="CL26" s="266"/>
      <c r="CM26" s="336"/>
      <c r="CN26" s="336"/>
      <c r="CO26" s="336"/>
      <c r="CP26" s="336"/>
      <c r="CQ26" s="336"/>
      <c r="CR26" s="336"/>
      <c r="CS26" s="274" t="s">
        <v>91</v>
      </c>
      <c r="CT26" s="274"/>
      <c r="CU26" s="274"/>
      <c r="CV26" s="266" t="s">
        <v>81</v>
      </c>
      <c r="CW26" s="266"/>
      <c r="CX26" s="337" t="str">
        <f>IF(DO15="","",DO15)</f>
        <v/>
      </c>
      <c r="CY26" s="337"/>
      <c r="CZ26" s="337"/>
      <c r="DA26" s="337"/>
      <c r="DB26" s="337"/>
      <c r="DC26" s="337"/>
      <c r="DD26" s="337"/>
      <c r="DE26" s="337"/>
      <c r="DF26" s="337"/>
      <c r="DG26" s="274" t="s">
        <v>91</v>
      </c>
      <c r="DH26" s="274"/>
      <c r="DI26" s="274"/>
      <c r="DJ26" s="106" t="s">
        <v>20</v>
      </c>
      <c r="DK26" s="106"/>
      <c r="DL26" s="287" t="str">
        <f>IF(CB26="","",CB26+CM26-CX26)</f>
        <v/>
      </c>
      <c r="DM26" s="288"/>
      <c r="DN26" s="288"/>
      <c r="DO26" s="288"/>
      <c r="DP26" s="288"/>
      <c r="DQ26" s="289"/>
      <c r="DR26" s="106" t="s">
        <v>91</v>
      </c>
      <c r="DS26" s="106"/>
      <c r="DT26" s="153"/>
      <c r="DY26" s="1">
        <v>8</v>
      </c>
      <c r="DZ26" s="1">
        <v>0.77</v>
      </c>
    </row>
    <row r="27" spans="1:130" ht="5.25" customHeight="1">
      <c r="A27" s="198"/>
      <c r="B27" s="199"/>
      <c r="C27" s="199"/>
      <c r="D27" s="199"/>
      <c r="E27" s="199"/>
      <c r="F27" s="199"/>
      <c r="G27" s="199"/>
      <c r="H27" s="200"/>
      <c r="I27" s="14"/>
      <c r="AH27" s="70"/>
      <c r="AI27" s="70"/>
      <c r="AJ27" s="171"/>
      <c r="AK27" s="172"/>
      <c r="AL27" s="172"/>
      <c r="AM27" s="173"/>
      <c r="AN27" s="274"/>
      <c r="AO27" s="274"/>
      <c r="AP27" s="106"/>
      <c r="AQ27" s="106"/>
      <c r="AR27" s="106"/>
      <c r="AS27" s="106"/>
      <c r="AT27" s="274"/>
      <c r="AU27" s="274"/>
      <c r="AV27" s="274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53"/>
      <c r="BN27" s="284"/>
      <c r="BO27" s="106"/>
      <c r="BP27" s="106"/>
      <c r="BQ27" s="106"/>
      <c r="BR27" s="106"/>
      <c r="BS27" s="106"/>
      <c r="BT27" s="106"/>
      <c r="BU27" s="227"/>
      <c r="BV27" s="14"/>
      <c r="BW27" s="63"/>
      <c r="BX27" s="63"/>
      <c r="BY27" s="63"/>
      <c r="BZ27" s="63"/>
      <c r="CA27" s="63"/>
      <c r="CB27" s="335"/>
      <c r="CC27" s="335"/>
      <c r="CD27" s="335"/>
      <c r="CE27" s="335"/>
      <c r="CF27" s="335"/>
      <c r="CG27" s="335"/>
      <c r="CH27" s="274"/>
      <c r="CI27" s="274"/>
      <c r="CJ27" s="274"/>
      <c r="CK27" s="266"/>
      <c r="CL27" s="266"/>
      <c r="CM27" s="336"/>
      <c r="CN27" s="336"/>
      <c r="CO27" s="336"/>
      <c r="CP27" s="336"/>
      <c r="CQ27" s="336"/>
      <c r="CR27" s="336"/>
      <c r="CS27" s="274"/>
      <c r="CT27" s="274"/>
      <c r="CU27" s="274"/>
      <c r="CV27" s="266"/>
      <c r="CW27" s="266"/>
      <c r="CX27" s="337"/>
      <c r="CY27" s="337"/>
      <c r="CZ27" s="337"/>
      <c r="DA27" s="337"/>
      <c r="DB27" s="337"/>
      <c r="DC27" s="337"/>
      <c r="DD27" s="337"/>
      <c r="DE27" s="337"/>
      <c r="DF27" s="337"/>
      <c r="DG27" s="274"/>
      <c r="DH27" s="274"/>
      <c r="DI27" s="274"/>
      <c r="DJ27" s="106"/>
      <c r="DK27" s="106"/>
      <c r="DL27" s="290"/>
      <c r="DM27" s="106"/>
      <c r="DN27" s="106"/>
      <c r="DO27" s="106"/>
      <c r="DP27" s="106"/>
      <c r="DQ27" s="286"/>
      <c r="DR27" s="106"/>
      <c r="DS27" s="106"/>
      <c r="DT27" s="153"/>
      <c r="DY27" s="1">
        <v>9</v>
      </c>
      <c r="DZ27" s="1">
        <v>0.7</v>
      </c>
    </row>
    <row r="28" spans="1:130" ht="5.25" customHeight="1">
      <c r="A28" s="198"/>
      <c r="B28" s="199"/>
      <c r="C28" s="199"/>
      <c r="D28" s="199"/>
      <c r="E28" s="199"/>
      <c r="F28" s="199"/>
      <c r="G28" s="199"/>
      <c r="H28" s="200"/>
      <c r="I28" s="14"/>
      <c r="AG28" s="70"/>
      <c r="AH28" s="70"/>
      <c r="AI28" s="70"/>
      <c r="AJ28" s="174"/>
      <c r="AK28" s="175"/>
      <c r="AL28" s="175"/>
      <c r="AM28" s="176"/>
      <c r="AN28" s="274"/>
      <c r="AO28" s="274"/>
      <c r="AP28" s="106"/>
      <c r="AQ28" s="106"/>
      <c r="AR28" s="106"/>
      <c r="AS28" s="106"/>
      <c r="AT28" s="274"/>
      <c r="AU28" s="274"/>
      <c r="AV28" s="274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53"/>
      <c r="BN28" s="284"/>
      <c r="BO28" s="106"/>
      <c r="BP28" s="106"/>
      <c r="BQ28" s="106"/>
      <c r="BR28" s="106"/>
      <c r="BS28" s="106"/>
      <c r="BT28" s="106"/>
      <c r="BU28" s="227"/>
      <c r="BV28" s="14"/>
      <c r="BW28" s="63"/>
      <c r="BX28" s="63"/>
      <c r="BY28" s="63"/>
      <c r="BZ28" s="63"/>
      <c r="CA28" s="63"/>
      <c r="CB28" s="335"/>
      <c r="CC28" s="335"/>
      <c r="CD28" s="335"/>
      <c r="CE28" s="335"/>
      <c r="CF28" s="335"/>
      <c r="CG28" s="335"/>
      <c r="CH28" s="274"/>
      <c r="CI28" s="274"/>
      <c r="CJ28" s="274"/>
      <c r="CK28" s="266"/>
      <c r="CL28" s="266"/>
      <c r="CM28" s="336"/>
      <c r="CN28" s="336"/>
      <c r="CO28" s="336"/>
      <c r="CP28" s="336"/>
      <c r="CQ28" s="336"/>
      <c r="CR28" s="336"/>
      <c r="CS28" s="274"/>
      <c r="CT28" s="274"/>
      <c r="CU28" s="274"/>
      <c r="CV28" s="266"/>
      <c r="CW28" s="266"/>
      <c r="CX28" s="337"/>
      <c r="CY28" s="337"/>
      <c r="CZ28" s="337"/>
      <c r="DA28" s="337"/>
      <c r="DB28" s="337"/>
      <c r="DC28" s="337"/>
      <c r="DD28" s="337"/>
      <c r="DE28" s="337"/>
      <c r="DF28" s="337"/>
      <c r="DG28" s="274"/>
      <c r="DH28" s="274"/>
      <c r="DI28" s="274"/>
      <c r="DJ28" s="106"/>
      <c r="DK28" s="106"/>
      <c r="DL28" s="290"/>
      <c r="DM28" s="106"/>
      <c r="DN28" s="106"/>
      <c r="DO28" s="106"/>
      <c r="DP28" s="106"/>
      <c r="DQ28" s="286"/>
      <c r="DR28" s="106"/>
      <c r="DS28" s="106"/>
      <c r="DT28" s="153"/>
      <c r="DY28" s="1">
        <v>10</v>
      </c>
      <c r="DZ28" s="1">
        <v>0.69</v>
      </c>
    </row>
    <row r="29" spans="1:130" ht="5.25" customHeight="1" thickBot="1">
      <c r="A29" s="198"/>
      <c r="B29" s="199"/>
      <c r="C29" s="199"/>
      <c r="D29" s="199"/>
      <c r="E29" s="199"/>
      <c r="F29" s="199"/>
      <c r="G29" s="199"/>
      <c r="H29" s="200"/>
      <c r="I29" s="34"/>
      <c r="J29" s="35"/>
      <c r="K29" s="35"/>
      <c r="L29" s="35"/>
      <c r="M29" s="35"/>
      <c r="N29" s="35"/>
      <c r="O29" s="35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3"/>
      <c r="BN29" s="284"/>
      <c r="BO29" s="106"/>
      <c r="BP29" s="106"/>
      <c r="BQ29" s="106"/>
      <c r="BR29" s="106"/>
      <c r="BS29" s="106"/>
      <c r="BT29" s="106"/>
      <c r="BU29" s="227"/>
      <c r="BV29" s="14"/>
      <c r="BW29" s="63"/>
      <c r="BX29" s="63"/>
      <c r="BY29" s="63"/>
      <c r="BZ29" s="63"/>
      <c r="CA29" s="63"/>
      <c r="CB29" s="335"/>
      <c r="CC29" s="335"/>
      <c r="CD29" s="335"/>
      <c r="CE29" s="335"/>
      <c r="CF29" s="335"/>
      <c r="CG29" s="335"/>
      <c r="CH29" s="274"/>
      <c r="CI29" s="274"/>
      <c r="CJ29" s="274"/>
      <c r="CK29" s="266"/>
      <c r="CL29" s="266"/>
      <c r="CM29" s="336"/>
      <c r="CN29" s="336"/>
      <c r="CO29" s="336"/>
      <c r="CP29" s="336"/>
      <c r="CQ29" s="336"/>
      <c r="CR29" s="336"/>
      <c r="CS29" s="274"/>
      <c r="CT29" s="274"/>
      <c r="CU29" s="274"/>
      <c r="CV29" s="266"/>
      <c r="CW29" s="266"/>
      <c r="CX29" s="337"/>
      <c r="CY29" s="337"/>
      <c r="CZ29" s="337"/>
      <c r="DA29" s="337"/>
      <c r="DB29" s="337"/>
      <c r="DC29" s="337"/>
      <c r="DD29" s="337"/>
      <c r="DE29" s="337"/>
      <c r="DF29" s="337"/>
      <c r="DG29" s="274"/>
      <c r="DH29" s="274"/>
      <c r="DI29" s="274"/>
      <c r="DJ29" s="106"/>
      <c r="DK29" s="106"/>
      <c r="DL29" s="291"/>
      <c r="DM29" s="292"/>
      <c r="DN29" s="292"/>
      <c r="DO29" s="292"/>
      <c r="DP29" s="292"/>
      <c r="DQ29" s="293"/>
      <c r="DR29" s="106"/>
      <c r="DS29" s="106"/>
      <c r="DT29" s="153"/>
      <c r="DY29" s="1">
        <v>11</v>
      </c>
      <c r="DZ29" s="1">
        <v>0.65</v>
      </c>
    </row>
    <row r="30" spans="1:130" ht="5.25" customHeight="1" thickTop="1">
      <c r="A30" s="198"/>
      <c r="B30" s="199"/>
      <c r="C30" s="199"/>
      <c r="D30" s="199"/>
      <c r="E30" s="199"/>
      <c r="F30" s="199"/>
      <c r="G30" s="199"/>
      <c r="H30" s="200"/>
      <c r="I30" s="14"/>
      <c r="J30" s="63"/>
      <c r="K30" s="63"/>
      <c r="L30" s="63"/>
      <c r="M30" s="63"/>
      <c r="N30" s="63"/>
      <c r="O30" s="63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8"/>
      <c r="BN30" s="334"/>
      <c r="BO30" s="257"/>
      <c r="BP30" s="257"/>
      <c r="BQ30" s="257"/>
      <c r="BR30" s="257"/>
      <c r="BS30" s="257"/>
      <c r="BT30" s="257"/>
      <c r="BU30" s="298"/>
      <c r="BV30" s="63"/>
      <c r="BW30" s="63"/>
      <c r="BX30" s="63"/>
      <c r="BY30" s="63"/>
      <c r="BZ30" s="63"/>
      <c r="CA30" s="63"/>
      <c r="CB30" s="94"/>
      <c r="CC30" s="94"/>
      <c r="CD30" s="94"/>
      <c r="CE30" s="94"/>
      <c r="CF30" s="94"/>
      <c r="CG30" s="94"/>
      <c r="CH30" s="94"/>
      <c r="CI30" s="94"/>
      <c r="CJ30" s="94"/>
      <c r="CK30" s="97"/>
      <c r="CL30" s="97"/>
      <c r="CM30" s="94"/>
      <c r="CN30" s="94"/>
      <c r="CO30" s="94"/>
      <c r="CP30" s="94"/>
      <c r="CQ30" s="94"/>
      <c r="CR30" s="94"/>
      <c r="CS30" s="94"/>
      <c r="CT30" s="94"/>
      <c r="CU30" s="94"/>
      <c r="CV30" s="97"/>
      <c r="CW30" s="97"/>
      <c r="CX30" s="93"/>
      <c r="CY30" s="93"/>
      <c r="CZ30" s="93"/>
      <c r="DA30" s="93"/>
      <c r="DB30" s="93"/>
      <c r="DC30" s="93"/>
      <c r="DD30" s="93"/>
      <c r="DE30" s="93"/>
      <c r="DF30" s="93"/>
      <c r="DG30" s="94"/>
      <c r="DH30" s="94"/>
      <c r="DI30" s="94"/>
      <c r="DJ30" s="92"/>
      <c r="DK30" s="92"/>
      <c r="DL30" s="94"/>
      <c r="DM30" s="94"/>
      <c r="DN30" s="94"/>
      <c r="DO30" s="94"/>
      <c r="DP30" s="94"/>
      <c r="DQ30" s="94"/>
      <c r="DR30" s="94"/>
      <c r="DS30" s="94"/>
      <c r="DT30" s="98"/>
      <c r="DY30" s="1">
        <v>12</v>
      </c>
      <c r="DZ30" s="1">
        <v>0.64</v>
      </c>
    </row>
    <row r="31" spans="1:130" ht="5.25" customHeight="1">
      <c r="A31" s="198"/>
      <c r="B31" s="199"/>
      <c r="C31" s="199"/>
      <c r="D31" s="199"/>
      <c r="E31" s="199"/>
      <c r="F31" s="199"/>
      <c r="G31" s="199"/>
      <c r="H31" s="200"/>
      <c r="I31" s="14"/>
      <c r="J31" s="420" t="s">
        <v>68</v>
      </c>
      <c r="K31" s="420"/>
      <c r="L31" s="420"/>
      <c r="M31" s="420"/>
      <c r="N31" s="420"/>
      <c r="O31" s="420"/>
      <c r="P31" s="420"/>
      <c r="Q31" s="420"/>
      <c r="R31" s="106" t="s">
        <v>20</v>
      </c>
      <c r="S31" s="106"/>
      <c r="T31" s="106" t="s">
        <v>28</v>
      </c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F31" s="106" t="s">
        <v>67</v>
      </c>
      <c r="AG31" s="106"/>
      <c r="AJ31" s="106" t="s">
        <v>66</v>
      </c>
      <c r="AK31" s="106"/>
      <c r="AL31" s="106"/>
      <c r="AM31" s="106"/>
      <c r="AN31" s="106"/>
      <c r="AP31" s="106" t="s">
        <v>24</v>
      </c>
      <c r="AQ31" s="106"/>
      <c r="AR31" s="266">
        <v>1000</v>
      </c>
      <c r="AS31" s="266"/>
      <c r="AT31" s="266"/>
      <c r="AU31" s="266"/>
      <c r="AV31" s="70"/>
      <c r="AW31" s="106" t="s">
        <v>9</v>
      </c>
      <c r="AX31" s="106"/>
      <c r="AY31" s="106" t="s">
        <v>112</v>
      </c>
      <c r="AZ31" s="106"/>
      <c r="BA31" s="106"/>
      <c r="BB31" s="106"/>
      <c r="BC31" s="106"/>
      <c r="BD31" s="106"/>
      <c r="BE31" s="70"/>
      <c r="BF31" s="70"/>
      <c r="BG31" s="78"/>
      <c r="BN31" s="283" t="s">
        <v>104</v>
      </c>
      <c r="BO31" s="224"/>
      <c r="BP31" s="224"/>
      <c r="BQ31" s="224"/>
      <c r="BR31" s="224"/>
      <c r="BS31" s="224"/>
      <c r="BT31" s="224"/>
      <c r="BU31" s="225"/>
      <c r="BV31" s="30"/>
      <c r="BW31" s="27"/>
      <c r="BX31" s="30"/>
      <c r="BY31" s="30"/>
      <c r="BZ31" s="30"/>
      <c r="CA31" s="30"/>
      <c r="CB31" s="30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8"/>
      <c r="DO31" s="8"/>
      <c r="DP31" s="8"/>
      <c r="DQ31" s="8"/>
      <c r="DR31" s="8"/>
      <c r="DS31" s="8"/>
      <c r="DT31" s="16"/>
    </row>
    <row r="32" spans="1:130" ht="5.25" customHeight="1">
      <c r="A32" s="198"/>
      <c r="B32" s="199"/>
      <c r="C32" s="199"/>
      <c r="D32" s="199"/>
      <c r="E32" s="199"/>
      <c r="F32" s="199"/>
      <c r="G32" s="199"/>
      <c r="H32" s="200"/>
      <c r="I32" s="14"/>
      <c r="J32" s="420"/>
      <c r="K32" s="420"/>
      <c r="L32" s="420"/>
      <c r="M32" s="420"/>
      <c r="N32" s="420"/>
      <c r="O32" s="420"/>
      <c r="P32" s="420"/>
      <c r="Q32" s="420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F32" s="106"/>
      <c r="AG32" s="106"/>
      <c r="AJ32" s="106"/>
      <c r="AK32" s="106"/>
      <c r="AL32" s="106"/>
      <c r="AM32" s="106"/>
      <c r="AN32" s="106"/>
      <c r="AP32" s="106"/>
      <c r="AQ32" s="106"/>
      <c r="AR32" s="266"/>
      <c r="AS32" s="266"/>
      <c r="AT32" s="266"/>
      <c r="AU32" s="266"/>
      <c r="AV32" s="70"/>
      <c r="AW32" s="106"/>
      <c r="AX32" s="106"/>
      <c r="AY32" s="106"/>
      <c r="AZ32" s="106"/>
      <c r="BA32" s="106"/>
      <c r="BB32" s="106"/>
      <c r="BC32" s="106"/>
      <c r="BD32" s="106"/>
      <c r="BE32" s="70"/>
      <c r="BF32" s="70"/>
      <c r="BG32" s="78"/>
      <c r="BN32" s="284"/>
      <c r="BO32" s="106"/>
      <c r="BP32" s="106"/>
      <c r="BQ32" s="106"/>
      <c r="BR32" s="106"/>
      <c r="BS32" s="106"/>
      <c r="BT32" s="106"/>
      <c r="BU32" s="227"/>
      <c r="BV32" s="63"/>
      <c r="BW32" s="240" t="s">
        <v>53</v>
      </c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2"/>
      <c r="CT32" s="94"/>
      <c r="CU32" s="94"/>
      <c r="CV32" s="94"/>
      <c r="CW32" s="94"/>
      <c r="CX32" s="94"/>
      <c r="CY32" s="220" t="s">
        <v>56</v>
      </c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106" t="s">
        <v>20</v>
      </c>
      <c r="DK32" s="106"/>
      <c r="DL32" s="106" t="str">
        <f>IF(CP59="","",CP59)</f>
        <v/>
      </c>
      <c r="DM32" s="106"/>
      <c r="DN32" s="106"/>
      <c r="DO32" s="106"/>
      <c r="DP32" s="106"/>
      <c r="DQ32" s="106"/>
      <c r="DR32" s="106" t="s">
        <v>91</v>
      </c>
      <c r="DS32" s="106"/>
      <c r="DT32" s="153"/>
    </row>
    <row r="33" spans="1:129" ht="5.25" customHeight="1">
      <c r="A33" s="198"/>
      <c r="B33" s="199"/>
      <c r="C33" s="199"/>
      <c r="D33" s="199"/>
      <c r="E33" s="199"/>
      <c r="F33" s="199"/>
      <c r="G33" s="199"/>
      <c r="H33" s="200"/>
      <c r="I33" s="14"/>
      <c r="J33" s="420"/>
      <c r="K33" s="420"/>
      <c r="L33" s="420"/>
      <c r="M33" s="420"/>
      <c r="N33" s="420"/>
      <c r="O33" s="420"/>
      <c r="P33" s="420"/>
      <c r="Q33" s="420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F33" s="106"/>
      <c r="AG33" s="106"/>
      <c r="AJ33" s="106"/>
      <c r="AK33" s="106"/>
      <c r="AL33" s="106"/>
      <c r="AM33" s="106"/>
      <c r="AN33" s="106"/>
      <c r="AP33" s="106"/>
      <c r="AQ33" s="106"/>
      <c r="AR33" s="266"/>
      <c r="AS33" s="266"/>
      <c r="AT33" s="266"/>
      <c r="AU33" s="266"/>
      <c r="AV33" s="70"/>
      <c r="AW33" s="106"/>
      <c r="AX33" s="106"/>
      <c r="AY33" s="106"/>
      <c r="AZ33" s="106"/>
      <c r="BA33" s="106"/>
      <c r="BB33" s="106"/>
      <c r="BC33" s="106"/>
      <c r="BD33" s="106"/>
      <c r="BE33" s="70"/>
      <c r="BF33" s="70"/>
      <c r="BG33" s="78"/>
      <c r="BN33" s="284"/>
      <c r="BO33" s="106"/>
      <c r="BP33" s="106"/>
      <c r="BQ33" s="106"/>
      <c r="BR33" s="106"/>
      <c r="BS33" s="106"/>
      <c r="BT33" s="106"/>
      <c r="BU33" s="227"/>
      <c r="BV33" s="63"/>
      <c r="BW33" s="243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244"/>
      <c r="CT33" s="94"/>
      <c r="CU33" s="94"/>
      <c r="CV33" s="94"/>
      <c r="CW33" s="94"/>
      <c r="CX33" s="94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53"/>
    </row>
    <row r="34" spans="1:129" ht="5.25" customHeight="1">
      <c r="A34" s="198"/>
      <c r="B34" s="199"/>
      <c r="C34" s="199"/>
      <c r="D34" s="199"/>
      <c r="E34" s="199"/>
      <c r="F34" s="199"/>
      <c r="G34" s="199"/>
      <c r="H34" s="200"/>
      <c r="I34" s="14"/>
      <c r="J34" s="420"/>
      <c r="K34" s="420"/>
      <c r="L34" s="420"/>
      <c r="M34" s="420"/>
      <c r="N34" s="420"/>
      <c r="O34" s="420"/>
      <c r="P34" s="420"/>
      <c r="Q34" s="420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F34" s="106"/>
      <c r="AG34" s="106"/>
      <c r="AJ34" s="106"/>
      <c r="AK34" s="106"/>
      <c r="AL34" s="106"/>
      <c r="AM34" s="106"/>
      <c r="AN34" s="106"/>
      <c r="AP34" s="106"/>
      <c r="AQ34" s="106"/>
      <c r="AR34" s="266"/>
      <c r="AS34" s="266"/>
      <c r="AT34" s="266"/>
      <c r="AU34" s="266"/>
      <c r="AV34" s="70"/>
      <c r="AW34" s="106"/>
      <c r="AX34" s="106"/>
      <c r="AY34" s="106"/>
      <c r="AZ34" s="106"/>
      <c r="BA34" s="106"/>
      <c r="BB34" s="106"/>
      <c r="BC34" s="106"/>
      <c r="BD34" s="106"/>
      <c r="BE34" s="70"/>
      <c r="BF34" s="70"/>
      <c r="BG34" s="78"/>
      <c r="BN34" s="284"/>
      <c r="BO34" s="106"/>
      <c r="BP34" s="106"/>
      <c r="BQ34" s="106"/>
      <c r="BR34" s="106"/>
      <c r="BS34" s="106"/>
      <c r="BT34" s="106"/>
      <c r="BU34" s="227"/>
      <c r="BV34" s="63"/>
      <c r="BW34" s="245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46"/>
      <c r="CT34" s="94"/>
      <c r="CU34" s="94"/>
      <c r="CV34" s="94"/>
      <c r="CW34" s="94"/>
      <c r="CX34" s="94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53"/>
    </row>
    <row r="35" spans="1:129" ht="5.25" customHeight="1">
      <c r="A35" s="198"/>
      <c r="B35" s="199"/>
      <c r="C35" s="199"/>
      <c r="D35" s="199"/>
      <c r="E35" s="199"/>
      <c r="F35" s="199"/>
      <c r="G35" s="199"/>
      <c r="H35" s="200"/>
      <c r="I35" s="14"/>
      <c r="J35" s="74"/>
      <c r="K35" s="74"/>
      <c r="L35" s="74"/>
      <c r="M35" s="74"/>
      <c r="N35" s="74"/>
      <c r="O35" s="74"/>
      <c r="P35" s="74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70"/>
      <c r="AM35" s="70"/>
      <c r="AN35" s="70"/>
      <c r="AO35" s="70"/>
      <c r="AP35" s="68"/>
      <c r="AQ35" s="68"/>
      <c r="AR35" s="68"/>
      <c r="AS35" s="68"/>
      <c r="AT35" s="70"/>
      <c r="AU35" s="70"/>
      <c r="AV35" s="70"/>
      <c r="AW35" s="68"/>
      <c r="AX35" s="68"/>
      <c r="AY35" s="68"/>
      <c r="AZ35" s="68"/>
      <c r="BA35" s="68"/>
      <c r="BB35" s="68"/>
      <c r="BC35" s="68"/>
      <c r="BD35" s="68"/>
      <c r="BE35" s="70"/>
      <c r="BF35" s="70"/>
      <c r="BG35" s="78"/>
      <c r="BN35" s="284"/>
      <c r="BO35" s="106"/>
      <c r="BP35" s="106"/>
      <c r="BQ35" s="106"/>
      <c r="BR35" s="106"/>
      <c r="BS35" s="106"/>
      <c r="BT35" s="106"/>
      <c r="BU35" s="227"/>
      <c r="BV35" s="63"/>
      <c r="BW35" s="331" t="s">
        <v>33</v>
      </c>
      <c r="BX35" s="331"/>
      <c r="BY35" s="331"/>
      <c r="BZ35" s="331"/>
      <c r="CA35" s="331"/>
      <c r="CB35" s="331"/>
      <c r="CC35" s="331"/>
      <c r="CD35" s="331" t="s">
        <v>54</v>
      </c>
      <c r="CE35" s="331"/>
      <c r="CF35" s="331"/>
      <c r="CG35" s="331"/>
      <c r="CH35" s="331" t="s">
        <v>102</v>
      </c>
      <c r="CI35" s="331"/>
      <c r="CJ35" s="331"/>
      <c r="CK35" s="331"/>
      <c r="CL35" s="331" t="s">
        <v>55</v>
      </c>
      <c r="CM35" s="331"/>
      <c r="CN35" s="331"/>
      <c r="CO35" s="331"/>
      <c r="CP35" s="331" t="s">
        <v>103</v>
      </c>
      <c r="CQ35" s="331"/>
      <c r="CR35" s="331"/>
      <c r="CS35" s="331"/>
      <c r="CT35" s="94"/>
      <c r="CU35" s="94"/>
      <c r="CV35" s="94"/>
      <c r="CW35" s="94"/>
      <c r="CX35" s="94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53"/>
    </row>
    <row r="36" spans="1:129" ht="5.25" customHeight="1">
      <c r="A36" s="198"/>
      <c r="B36" s="199"/>
      <c r="C36" s="199"/>
      <c r="D36" s="199"/>
      <c r="E36" s="199"/>
      <c r="F36" s="199"/>
      <c r="G36" s="199"/>
      <c r="H36" s="200"/>
      <c r="I36" s="14"/>
      <c r="J36" s="63"/>
      <c r="K36" s="63"/>
      <c r="L36" s="63"/>
      <c r="M36" s="63"/>
      <c r="N36" s="63"/>
      <c r="O36" s="63"/>
      <c r="P36" s="70"/>
      <c r="Q36" s="70"/>
      <c r="R36" s="70"/>
      <c r="V36" s="168"/>
      <c r="W36" s="169"/>
      <c r="X36" s="169"/>
      <c r="Y36" s="169"/>
      <c r="Z36" s="169"/>
      <c r="AA36" s="169"/>
      <c r="AB36" s="170"/>
      <c r="AC36" s="243" t="s">
        <v>23</v>
      </c>
      <c r="AD36" s="106"/>
      <c r="AF36" s="106" t="s">
        <v>16</v>
      </c>
      <c r="AG36" s="106"/>
      <c r="AI36" s="168"/>
      <c r="AJ36" s="169"/>
      <c r="AK36" s="169"/>
      <c r="AL36" s="170"/>
      <c r="AM36" s="106" t="s">
        <v>22</v>
      </c>
      <c r="AN36" s="106"/>
      <c r="AP36" s="106" t="s">
        <v>24</v>
      </c>
      <c r="AQ36" s="106"/>
      <c r="AR36" s="266">
        <v>1000</v>
      </c>
      <c r="AS36" s="266"/>
      <c r="AT36" s="266"/>
      <c r="AU36" s="266"/>
      <c r="AV36" s="70"/>
      <c r="AW36" s="106" t="s">
        <v>9</v>
      </c>
      <c r="AX36" s="106"/>
      <c r="AY36" s="106" t="str">
        <f>IF(V36="","",V36*AI36/1000)</f>
        <v/>
      </c>
      <c r="AZ36" s="106"/>
      <c r="BA36" s="106"/>
      <c r="BB36" s="106"/>
      <c r="BC36" s="106"/>
      <c r="BD36" s="106"/>
      <c r="BE36" s="106" t="s">
        <v>29</v>
      </c>
      <c r="BF36" s="106"/>
      <c r="BG36" s="153"/>
      <c r="BN36" s="284"/>
      <c r="BO36" s="106"/>
      <c r="BP36" s="106"/>
      <c r="BQ36" s="106"/>
      <c r="BR36" s="106"/>
      <c r="BS36" s="106"/>
      <c r="BT36" s="106"/>
      <c r="BU36" s="227"/>
      <c r="BV36" s="63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94"/>
      <c r="CU36" s="94"/>
      <c r="CV36" s="94"/>
      <c r="CW36" s="94"/>
      <c r="CX36" s="94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2"/>
      <c r="DK36" s="92"/>
      <c r="DL36" s="92"/>
      <c r="DM36" s="92"/>
      <c r="DN36" s="92"/>
      <c r="DO36" s="92"/>
      <c r="DP36" s="92"/>
      <c r="DQ36" s="92"/>
      <c r="DR36" s="94"/>
      <c r="DS36" s="94"/>
      <c r="DT36" s="98"/>
    </row>
    <row r="37" spans="1:129" ht="5.25" customHeight="1">
      <c r="A37" s="198"/>
      <c r="B37" s="199"/>
      <c r="C37" s="199"/>
      <c r="D37" s="199"/>
      <c r="E37" s="199"/>
      <c r="F37" s="199"/>
      <c r="G37" s="199"/>
      <c r="H37" s="200"/>
      <c r="I37" s="14"/>
      <c r="J37" s="63"/>
      <c r="K37" s="63"/>
      <c r="L37" s="63"/>
      <c r="M37" s="63"/>
      <c r="N37" s="63"/>
      <c r="O37" s="63"/>
      <c r="P37" s="70"/>
      <c r="Q37" s="70"/>
      <c r="R37" s="70"/>
      <c r="V37" s="171"/>
      <c r="W37" s="172"/>
      <c r="X37" s="172"/>
      <c r="Y37" s="172"/>
      <c r="Z37" s="172"/>
      <c r="AA37" s="172"/>
      <c r="AB37" s="173"/>
      <c r="AC37" s="243"/>
      <c r="AD37" s="106"/>
      <c r="AF37" s="106"/>
      <c r="AG37" s="106"/>
      <c r="AI37" s="171"/>
      <c r="AJ37" s="172"/>
      <c r="AK37" s="172"/>
      <c r="AL37" s="173"/>
      <c r="AM37" s="106"/>
      <c r="AN37" s="106"/>
      <c r="AP37" s="106"/>
      <c r="AQ37" s="106"/>
      <c r="AR37" s="266"/>
      <c r="AS37" s="266"/>
      <c r="AT37" s="266"/>
      <c r="AU37" s="266"/>
      <c r="AV37" s="70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53"/>
      <c r="BN37" s="284"/>
      <c r="BO37" s="106"/>
      <c r="BP37" s="106"/>
      <c r="BQ37" s="106"/>
      <c r="BR37" s="106"/>
      <c r="BS37" s="106"/>
      <c r="BT37" s="106"/>
      <c r="BU37" s="227"/>
      <c r="BV37" s="63"/>
      <c r="BW37" s="333"/>
      <c r="BX37" s="333"/>
      <c r="BY37" s="333"/>
      <c r="BZ37" s="333"/>
      <c r="CA37" s="333"/>
      <c r="CB37" s="333"/>
      <c r="CC37" s="333"/>
      <c r="CD37" s="333"/>
      <c r="CE37" s="333"/>
      <c r="CF37" s="333"/>
      <c r="CG37" s="333"/>
      <c r="CH37" s="333"/>
      <c r="CI37" s="333"/>
      <c r="CJ37" s="333"/>
      <c r="CK37" s="333"/>
      <c r="CL37" s="333"/>
      <c r="CM37" s="333"/>
      <c r="CN37" s="333"/>
      <c r="CO37" s="333"/>
      <c r="CP37" s="333"/>
      <c r="CQ37" s="333"/>
      <c r="CR37" s="333"/>
      <c r="CS37" s="333"/>
      <c r="CT37" s="94"/>
      <c r="CU37" s="94"/>
      <c r="CV37" s="94"/>
      <c r="CW37" s="94"/>
      <c r="CX37" s="94"/>
      <c r="CY37" s="106" t="s">
        <v>97</v>
      </c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53"/>
    </row>
    <row r="38" spans="1:129" ht="5.25" customHeight="1">
      <c r="A38" s="198"/>
      <c r="B38" s="199"/>
      <c r="C38" s="199"/>
      <c r="D38" s="199"/>
      <c r="E38" s="199"/>
      <c r="F38" s="199"/>
      <c r="G38" s="199"/>
      <c r="H38" s="200"/>
      <c r="I38" s="14"/>
      <c r="J38" s="63"/>
      <c r="K38" s="63"/>
      <c r="L38" s="63"/>
      <c r="M38" s="63"/>
      <c r="N38" s="63"/>
      <c r="O38" s="63"/>
      <c r="P38" s="70"/>
      <c r="Q38" s="70"/>
      <c r="R38" s="70"/>
      <c r="V38" s="171"/>
      <c r="W38" s="172"/>
      <c r="X38" s="172"/>
      <c r="Y38" s="172"/>
      <c r="Z38" s="172"/>
      <c r="AA38" s="172"/>
      <c r="AB38" s="173"/>
      <c r="AC38" s="243"/>
      <c r="AD38" s="106"/>
      <c r="AF38" s="106"/>
      <c r="AG38" s="106"/>
      <c r="AI38" s="171"/>
      <c r="AJ38" s="172"/>
      <c r="AK38" s="172"/>
      <c r="AL38" s="173"/>
      <c r="AM38" s="106"/>
      <c r="AN38" s="106"/>
      <c r="AP38" s="106"/>
      <c r="AQ38" s="106"/>
      <c r="AR38" s="266"/>
      <c r="AS38" s="266"/>
      <c r="AT38" s="266"/>
      <c r="AU38" s="266"/>
      <c r="AV38" s="70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53"/>
      <c r="BN38" s="284"/>
      <c r="BO38" s="106"/>
      <c r="BP38" s="106"/>
      <c r="BQ38" s="106"/>
      <c r="BR38" s="106"/>
      <c r="BS38" s="106"/>
      <c r="BT38" s="106"/>
      <c r="BU38" s="227"/>
      <c r="BV38" s="63"/>
      <c r="BW38" s="323"/>
      <c r="BX38" s="323"/>
      <c r="BY38" s="323"/>
      <c r="BZ38" s="323"/>
      <c r="CA38" s="323"/>
      <c r="CB38" s="323"/>
      <c r="CC38" s="323"/>
      <c r="CD38" s="323"/>
      <c r="CE38" s="323"/>
      <c r="CF38" s="323"/>
      <c r="CG38" s="323"/>
      <c r="CH38" s="323"/>
      <c r="CI38" s="323"/>
      <c r="CJ38" s="323"/>
      <c r="CK38" s="323"/>
      <c r="CL38" s="323"/>
      <c r="CM38" s="323"/>
      <c r="CN38" s="323"/>
      <c r="CO38" s="323"/>
      <c r="CP38" s="326" t="str">
        <f>IF(CH38="","",CH38*CL38)</f>
        <v/>
      </c>
      <c r="CQ38" s="326"/>
      <c r="CR38" s="326"/>
      <c r="CS38" s="326"/>
      <c r="CT38" s="94"/>
      <c r="CU38" s="94"/>
      <c r="CV38" s="94"/>
      <c r="CW38" s="94"/>
      <c r="CX38" s="94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53"/>
    </row>
    <row r="39" spans="1:129" ht="5.25" customHeight="1">
      <c r="A39" s="198"/>
      <c r="B39" s="199"/>
      <c r="C39" s="199"/>
      <c r="D39" s="199"/>
      <c r="E39" s="199"/>
      <c r="F39" s="199"/>
      <c r="G39" s="199"/>
      <c r="H39" s="200"/>
      <c r="I39" s="14"/>
      <c r="J39" s="63"/>
      <c r="K39" s="63"/>
      <c r="L39" s="63"/>
      <c r="M39" s="63"/>
      <c r="N39" s="63"/>
      <c r="O39" s="63"/>
      <c r="P39" s="70"/>
      <c r="Q39" s="70"/>
      <c r="R39" s="70"/>
      <c r="V39" s="174"/>
      <c r="W39" s="175"/>
      <c r="X39" s="175"/>
      <c r="Y39" s="175"/>
      <c r="Z39" s="175"/>
      <c r="AA39" s="175"/>
      <c r="AB39" s="176"/>
      <c r="AC39" s="243"/>
      <c r="AD39" s="106"/>
      <c r="AF39" s="106"/>
      <c r="AG39" s="106"/>
      <c r="AI39" s="174"/>
      <c r="AJ39" s="175"/>
      <c r="AK39" s="175"/>
      <c r="AL39" s="176"/>
      <c r="AM39" s="106"/>
      <c r="AN39" s="106"/>
      <c r="AP39" s="106"/>
      <c r="AQ39" s="106"/>
      <c r="AR39" s="266"/>
      <c r="AS39" s="266"/>
      <c r="AT39" s="266"/>
      <c r="AU39" s="266"/>
      <c r="AV39" s="70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53"/>
      <c r="BN39" s="284"/>
      <c r="BO39" s="106"/>
      <c r="BP39" s="106"/>
      <c r="BQ39" s="106"/>
      <c r="BR39" s="106"/>
      <c r="BS39" s="106"/>
      <c r="BT39" s="106"/>
      <c r="BU39" s="227"/>
      <c r="BV39" s="63"/>
      <c r="BW39" s="324"/>
      <c r="BX39" s="324"/>
      <c r="BY39" s="324"/>
      <c r="BZ39" s="324"/>
      <c r="CA39" s="324"/>
      <c r="CB39" s="324"/>
      <c r="CC39" s="324"/>
      <c r="CD39" s="324"/>
      <c r="CE39" s="324"/>
      <c r="CF39" s="324"/>
      <c r="CG39" s="324"/>
      <c r="CH39" s="324"/>
      <c r="CI39" s="324"/>
      <c r="CJ39" s="324"/>
      <c r="CK39" s="324"/>
      <c r="CL39" s="324"/>
      <c r="CM39" s="324"/>
      <c r="CN39" s="324"/>
      <c r="CO39" s="324"/>
      <c r="CP39" s="327"/>
      <c r="CQ39" s="327"/>
      <c r="CR39" s="327"/>
      <c r="CS39" s="327"/>
      <c r="CT39" s="94"/>
      <c r="CU39" s="94"/>
      <c r="CV39" s="94"/>
      <c r="CW39" s="94"/>
      <c r="CX39" s="94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53"/>
    </row>
    <row r="40" spans="1:129" ht="5.25" customHeight="1">
      <c r="A40" s="198"/>
      <c r="B40" s="199"/>
      <c r="C40" s="199"/>
      <c r="D40" s="199"/>
      <c r="E40" s="199"/>
      <c r="F40" s="199"/>
      <c r="G40" s="199"/>
      <c r="H40" s="200"/>
      <c r="I40" s="14"/>
      <c r="J40" s="274" t="s">
        <v>69</v>
      </c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274"/>
      <c r="BF40" s="274"/>
      <c r="BG40" s="312"/>
      <c r="BN40" s="284"/>
      <c r="BO40" s="106"/>
      <c r="BP40" s="106"/>
      <c r="BQ40" s="106"/>
      <c r="BR40" s="106"/>
      <c r="BS40" s="106"/>
      <c r="BT40" s="106"/>
      <c r="BU40" s="227"/>
      <c r="BV40" s="63"/>
      <c r="BW40" s="325"/>
      <c r="BX40" s="325"/>
      <c r="BY40" s="325"/>
      <c r="BZ40" s="325"/>
      <c r="CA40" s="325"/>
      <c r="CB40" s="325"/>
      <c r="CC40" s="325"/>
      <c r="CD40" s="325"/>
      <c r="CE40" s="325"/>
      <c r="CF40" s="325"/>
      <c r="CG40" s="325"/>
      <c r="CH40" s="325"/>
      <c r="CI40" s="325"/>
      <c r="CJ40" s="325"/>
      <c r="CK40" s="325"/>
      <c r="CL40" s="325"/>
      <c r="CM40" s="325"/>
      <c r="CN40" s="325"/>
      <c r="CO40" s="325"/>
      <c r="CP40" s="328"/>
      <c r="CQ40" s="328"/>
      <c r="CR40" s="328"/>
      <c r="CS40" s="328"/>
      <c r="CT40" s="94"/>
      <c r="CU40" s="94"/>
      <c r="CV40" s="94"/>
      <c r="CW40" s="94"/>
      <c r="CX40" s="94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53"/>
      <c r="DX40" s="1">
        <v>13</v>
      </c>
      <c r="DY40" s="1">
        <v>20</v>
      </c>
    </row>
    <row r="41" spans="1:129" ht="5.25" customHeight="1">
      <c r="A41" s="198"/>
      <c r="B41" s="199"/>
      <c r="C41" s="199"/>
      <c r="D41" s="199"/>
      <c r="E41" s="199"/>
      <c r="F41" s="199"/>
      <c r="G41" s="199"/>
      <c r="H41" s="200"/>
      <c r="I41" s="1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4"/>
      <c r="AW41" s="274"/>
      <c r="AX41" s="274"/>
      <c r="AY41" s="274"/>
      <c r="AZ41" s="274"/>
      <c r="BA41" s="274"/>
      <c r="BB41" s="274"/>
      <c r="BC41" s="274"/>
      <c r="BD41" s="274"/>
      <c r="BE41" s="274"/>
      <c r="BF41" s="274"/>
      <c r="BG41" s="312"/>
      <c r="BN41" s="284"/>
      <c r="BO41" s="106"/>
      <c r="BP41" s="106"/>
      <c r="BQ41" s="106"/>
      <c r="BR41" s="106"/>
      <c r="BS41" s="106"/>
      <c r="BT41" s="106"/>
      <c r="BU41" s="227"/>
      <c r="BV41" s="63"/>
      <c r="BW41" s="323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K41" s="323"/>
      <c r="CL41" s="323"/>
      <c r="CM41" s="323"/>
      <c r="CN41" s="323"/>
      <c r="CO41" s="323"/>
      <c r="CP41" s="326" t="str">
        <f t="shared" ref="CP41" si="0">IF(CH41="","",CH41*CL41)</f>
        <v/>
      </c>
      <c r="CQ41" s="326"/>
      <c r="CR41" s="326"/>
      <c r="CS41" s="326"/>
      <c r="CT41" s="94"/>
      <c r="CU41" s="94"/>
      <c r="CV41" s="94"/>
      <c r="CW41" s="94"/>
      <c r="CX41" s="94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4"/>
      <c r="DX41" s="1">
        <v>20</v>
      </c>
      <c r="DY41" s="1">
        <v>35</v>
      </c>
    </row>
    <row r="42" spans="1:129" ht="5.25" customHeight="1">
      <c r="A42" s="198"/>
      <c r="B42" s="199"/>
      <c r="C42" s="199"/>
      <c r="D42" s="199"/>
      <c r="E42" s="199"/>
      <c r="F42" s="199"/>
      <c r="G42" s="199"/>
      <c r="H42" s="200"/>
      <c r="I42" s="1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  <c r="BE42" s="274"/>
      <c r="BF42" s="274"/>
      <c r="BG42" s="312"/>
      <c r="BN42" s="284"/>
      <c r="BO42" s="106"/>
      <c r="BP42" s="106"/>
      <c r="BQ42" s="106"/>
      <c r="BR42" s="106"/>
      <c r="BS42" s="106"/>
      <c r="BT42" s="106"/>
      <c r="BU42" s="227"/>
      <c r="BV42" s="63"/>
      <c r="BW42" s="324"/>
      <c r="BX42" s="324"/>
      <c r="BY42" s="324"/>
      <c r="BZ42" s="324"/>
      <c r="CA42" s="324"/>
      <c r="CB42" s="324"/>
      <c r="CC42" s="324"/>
      <c r="CD42" s="324"/>
      <c r="CE42" s="324"/>
      <c r="CF42" s="324"/>
      <c r="CG42" s="324"/>
      <c r="CH42" s="324"/>
      <c r="CI42" s="324"/>
      <c r="CJ42" s="324"/>
      <c r="CK42" s="324"/>
      <c r="CL42" s="324"/>
      <c r="CM42" s="324"/>
      <c r="CN42" s="324"/>
      <c r="CO42" s="324"/>
      <c r="CP42" s="327"/>
      <c r="CQ42" s="327"/>
      <c r="CR42" s="327"/>
      <c r="CS42" s="327"/>
      <c r="CT42" s="94"/>
      <c r="CU42" s="94"/>
      <c r="CV42" s="94"/>
      <c r="CW42" s="94"/>
      <c r="CX42" s="94"/>
      <c r="CY42" s="99"/>
      <c r="CZ42" s="220" t="s">
        <v>154</v>
      </c>
      <c r="DA42" s="220"/>
      <c r="DB42" s="220"/>
      <c r="DC42" s="220"/>
      <c r="DD42" s="220"/>
      <c r="DE42" s="220"/>
      <c r="DF42" s="220"/>
      <c r="DG42" s="220"/>
      <c r="DH42" s="220"/>
      <c r="DI42" s="220"/>
      <c r="DJ42" s="106" t="s">
        <v>20</v>
      </c>
      <c r="DK42" s="106"/>
      <c r="DL42" s="240" t="str">
        <f>IF(DL26="","",IF(AY147="１５０以上","NG",IF(DL32="",(VLOOKUP(AY147,DX40:DY48,2,FALSE)),"")))</f>
        <v/>
      </c>
      <c r="DM42" s="241"/>
      <c r="DN42" s="241"/>
      <c r="DO42" s="241"/>
      <c r="DP42" s="241"/>
      <c r="DQ42" s="242"/>
      <c r="DR42" s="106" t="s">
        <v>91</v>
      </c>
      <c r="DS42" s="106"/>
      <c r="DT42" s="153"/>
      <c r="DX42" s="1">
        <v>25</v>
      </c>
      <c r="DY42" s="1">
        <v>45</v>
      </c>
    </row>
    <row r="43" spans="1:129" ht="5.25" customHeight="1">
      <c r="A43" s="198"/>
      <c r="B43" s="199"/>
      <c r="C43" s="199"/>
      <c r="D43" s="199"/>
      <c r="E43" s="199"/>
      <c r="F43" s="199"/>
      <c r="G43" s="199"/>
      <c r="H43" s="200"/>
      <c r="I43" s="1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  <c r="BD43" s="274"/>
      <c r="BE43" s="274"/>
      <c r="BF43" s="274"/>
      <c r="BG43" s="312"/>
      <c r="BN43" s="284"/>
      <c r="BO43" s="106"/>
      <c r="BP43" s="106"/>
      <c r="BQ43" s="106"/>
      <c r="BR43" s="106"/>
      <c r="BS43" s="106"/>
      <c r="BT43" s="106"/>
      <c r="BU43" s="227"/>
      <c r="BV43" s="63"/>
      <c r="BW43" s="325"/>
      <c r="BX43" s="325"/>
      <c r="BY43" s="325"/>
      <c r="BZ43" s="325"/>
      <c r="CA43" s="325"/>
      <c r="CB43" s="325"/>
      <c r="CC43" s="325"/>
      <c r="CD43" s="325"/>
      <c r="CE43" s="325"/>
      <c r="CF43" s="325"/>
      <c r="CG43" s="325"/>
      <c r="CH43" s="325"/>
      <c r="CI43" s="325"/>
      <c r="CJ43" s="325"/>
      <c r="CK43" s="325"/>
      <c r="CL43" s="325"/>
      <c r="CM43" s="325"/>
      <c r="CN43" s="325"/>
      <c r="CO43" s="325"/>
      <c r="CP43" s="328"/>
      <c r="CQ43" s="328"/>
      <c r="CR43" s="328"/>
      <c r="CS43" s="328"/>
      <c r="CT43" s="94"/>
      <c r="CU43" s="94"/>
      <c r="CV43" s="94"/>
      <c r="CW43" s="94"/>
      <c r="CX43" s="94"/>
      <c r="CY43" s="99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106"/>
      <c r="DK43" s="106"/>
      <c r="DL43" s="243"/>
      <c r="DM43" s="106"/>
      <c r="DN43" s="106"/>
      <c r="DO43" s="106"/>
      <c r="DP43" s="106"/>
      <c r="DQ43" s="244"/>
      <c r="DR43" s="106"/>
      <c r="DS43" s="106"/>
      <c r="DT43" s="153"/>
      <c r="DX43" s="1">
        <v>30</v>
      </c>
      <c r="DY43" s="1">
        <v>55</v>
      </c>
    </row>
    <row r="44" spans="1:129" ht="5.25" customHeight="1">
      <c r="A44" s="198"/>
      <c r="B44" s="199"/>
      <c r="C44" s="199"/>
      <c r="D44" s="199"/>
      <c r="E44" s="199"/>
      <c r="F44" s="199"/>
      <c r="G44" s="199"/>
      <c r="H44" s="200"/>
      <c r="I44" s="1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/>
      <c r="AY44" s="274"/>
      <c r="AZ44" s="274"/>
      <c r="BA44" s="274"/>
      <c r="BB44" s="274"/>
      <c r="BC44" s="274"/>
      <c r="BD44" s="274"/>
      <c r="BE44" s="274"/>
      <c r="BF44" s="274"/>
      <c r="BG44" s="312"/>
      <c r="BN44" s="284"/>
      <c r="BO44" s="106"/>
      <c r="BP44" s="106"/>
      <c r="BQ44" s="106"/>
      <c r="BR44" s="106"/>
      <c r="BS44" s="106"/>
      <c r="BT44" s="106"/>
      <c r="BU44" s="227"/>
      <c r="BV44" s="63"/>
      <c r="BW44" s="323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323"/>
      <c r="CL44" s="323"/>
      <c r="CM44" s="323"/>
      <c r="CN44" s="323"/>
      <c r="CO44" s="323"/>
      <c r="CP44" s="326" t="str">
        <f t="shared" ref="CP44" si="1">IF(CH44="","",CH44*CL44)</f>
        <v/>
      </c>
      <c r="CQ44" s="326"/>
      <c r="CR44" s="326"/>
      <c r="CS44" s="326"/>
      <c r="CT44" s="94"/>
      <c r="CU44" s="94"/>
      <c r="CV44" s="94"/>
      <c r="CW44" s="94"/>
      <c r="CX44" s="94"/>
      <c r="CY44" s="99"/>
      <c r="CZ44" s="220"/>
      <c r="DA44" s="220"/>
      <c r="DB44" s="220"/>
      <c r="DC44" s="220"/>
      <c r="DD44" s="220"/>
      <c r="DE44" s="220"/>
      <c r="DF44" s="220"/>
      <c r="DG44" s="220"/>
      <c r="DH44" s="220"/>
      <c r="DI44" s="220"/>
      <c r="DJ44" s="106"/>
      <c r="DK44" s="106"/>
      <c r="DL44" s="243"/>
      <c r="DM44" s="106"/>
      <c r="DN44" s="106"/>
      <c r="DO44" s="106"/>
      <c r="DP44" s="106"/>
      <c r="DQ44" s="244"/>
      <c r="DR44" s="106"/>
      <c r="DS44" s="106"/>
      <c r="DT44" s="153"/>
      <c r="DX44" s="1">
        <v>40</v>
      </c>
      <c r="DY44" s="1">
        <v>70</v>
      </c>
    </row>
    <row r="45" spans="1:129" ht="5.25" customHeight="1">
      <c r="A45" s="198"/>
      <c r="B45" s="199"/>
      <c r="C45" s="199"/>
      <c r="D45" s="199"/>
      <c r="E45" s="199"/>
      <c r="F45" s="199"/>
      <c r="G45" s="199"/>
      <c r="H45" s="200"/>
      <c r="I45" s="14"/>
      <c r="J45" s="63"/>
      <c r="K45" s="63"/>
      <c r="L45" s="63"/>
      <c r="M45" s="63"/>
      <c r="N45" s="63"/>
      <c r="O45" s="106" t="s">
        <v>28</v>
      </c>
      <c r="P45" s="106"/>
      <c r="Q45" s="106"/>
      <c r="R45" s="106"/>
      <c r="S45" s="106"/>
      <c r="T45" s="106"/>
      <c r="U45" s="106"/>
      <c r="V45" s="106"/>
      <c r="W45" s="106"/>
      <c r="X45" s="106" t="s">
        <v>8</v>
      </c>
      <c r="Y45" s="106"/>
      <c r="Z45" s="251" t="s">
        <v>27</v>
      </c>
      <c r="AA45" s="251"/>
      <c r="AB45" s="251"/>
      <c r="AC45" s="251"/>
      <c r="AD45" s="251"/>
      <c r="AE45" s="251"/>
      <c r="AF45" s="251"/>
      <c r="AG45" s="251"/>
      <c r="AH45" s="106" t="s">
        <v>16</v>
      </c>
      <c r="AI45" s="106"/>
      <c r="AJ45" s="106" t="s">
        <v>26</v>
      </c>
      <c r="AK45" s="106"/>
      <c r="AL45" s="106"/>
      <c r="AM45" s="106"/>
      <c r="AN45" s="106"/>
      <c r="AO45" s="106"/>
      <c r="AP45" s="106" t="s">
        <v>24</v>
      </c>
      <c r="AQ45" s="106"/>
      <c r="AR45" s="266">
        <v>1000</v>
      </c>
      <c r="AS45" s="266"/>
      <c r="AT45" s="266"/>
      <c r="AU45" s="266"/>
      <c r="AV45" s="65"/>
      <c r="AW45" s="106" t="s">
        <v>9</v>
      </c>
      <c r="AX45" s="106"/>
      <c r="AY45" s="106" t="s">
        <v>112</v>
      </c>
      <c r="AZ45" s="106"/>
      <c r="BA45" s="106"/>
      <c r="BB45" s="106"/>
      <c r="BC45" s="106"/>
      <c r="BD45" s="106"/>
      <c r="BE45" s="70"/>
      <c r="BF45" s="70"/>
      <c r="BG45" s="78"/>
      <c r="BN45" s="284"/>
      <c r="BO45" s="106"/>
      <c r="BP45" s="106"/>
      <c r="BQ45" s="106"/>
      <c r="BR45" s="106"/>
      <c r="BS45" s="106"/>
      <c r="BT45" s="106"/>
      <c r="BU45" s="227"/>
      <c r="BV45" s="63"/>
      <c r="BW45" s="324"/>
      <c r="BX45" s="324"/>
      <c r="BY45" s="324"/>
      <c r="BZ45" s="324"/>
      <c r="CA45" s="324"/>
      <c r="CB45" s="324"/>
      <c r="CC45" s="324"/>
      <c r="CD45" s="324"/>
      <c r="CE45" s="324"/>
      <c r="CF45" s="324"/>
      <c r="CG45" s="324"/>
      <c r="CH45" s="324"/>
      <c r="CI45" s="324"/>
      <c r="CJ45" s="324"/>
      <c r="CK45" s="324"/>
      <c r="CL45" s="324"/>
      <c r="CM45" s="324"/>
      <c r="CN45" s="324"/>
      <c r="CO45" s="324"/>
      <c r="CP45" s="327"/>
      <c r="CQ45" s="327"/>
      <c r="CR45" s="327"/>
      <c r="CS45" s="327"/>
      <c r="CT45" s="94"/>
      <c r="CU45" s="94"/>
      <c r="CV45" s="94"/>
      <c r="CW45" s="94"/>
      <c r="CX45" s="94"/>
      <c r="CY45" s="99"/>
      <c r="CZ45" s="220"/>
      <c r="DA45" s="220"/>
      <c r="DB45" s="220"/>
      <c r="DC45" s="220"/>
      <c r="DD45" s="220"/>
      <c r="DE45" s="220"/>
      <c r="DF45" s="220"/>
      <c r="DG45" s="220"/>
      <c r="DH45" s="220"/>
      <c r="DI45" s="220"/>
      <c r="DJ45" s="106"/>
      <c r="DK45" s="106"/>
      <c r="DL45" s="245"/>
      <c r="DM45" s="229"/>
      <c r="DN45" s="229"/>
      <c r="DO45" s="229"/>
      <c r="DP45" s="229"/>
      <c r="DQ45" s="246"/>
      <c r="DR45" s="106"/>
      <c r="DS45" s="106"/>
      <c r="DT45" s="153"/>
      <c r="DX45" s="1">
        <v>50</v>
      </c>
      <c r="DY45" s="1">
        <v>90</v>
      </c>
    </row>
    <row r="46" spans="1:129" ht="5.25" customHeight="1">
      <c r="A46" s="198"/>
      <c r="B46" s="199"/>
      <c r="C46" s="199"/>
      <c r="D46" s="199"/>
      <c r="E46" s="199"/>
      <c r="F46" s="199"/>
      <c r="G46" s="199"/>
      <c r="H46" s="200"/>
      <c r="I46" s="14"/>
      <c r="J46" s="63"/>
      <c r="K46" s="63"/>
      <c r="L46" s="63"/>
      <c r="M46" s="63"/>
      <c r="N46" s="63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251"/>
      <c r="AA46" s="251"/>
      <c r="AB46" s="251"/>
      <c r="AC46" s="251"/>
      <c r="AD46" s="251"/>
      <c r="AE46" s="251"/>
      <c r="AF46" s="251"/>
      <c r="AG46" s="251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266"/>
      <c r="AS46" s="266"/>
      <c r="AT46" s="266"/>
      <c r="AU46" s="266"/>
      <c r="AV46" s="65"/>
      <c r="AW46" s="106"/>
      <c r="AX46" s="106"/>
      <c r="AY46" s="106"/>
      <c r="AZ46" s="106"/>
      <c r="BA46" s="106"/>
      <c r="BB46" s="106"/>
      <c r="BC46" s="106"/>
      <c r="BD46" s="106"/>
      <c r="BE46" s="70"/>
      <c r="BF46" s="70"/>
      <c r="BG46" s="78"/>
      <c r="BN46" s="284"/>
      <c r="BO46" s="106"/>
      <c r="BP46" s="106"/>
      <c r="BQ46" s="106"/>
      <c r="BR46" s="106"/>
      <c r="BS46" s="106"/>
      <c r="BT46" s="106"/>
      <c r="BU46" s="227"/>
      <c r="BV46" s="63"/>
      <c r="BW46" s="325"/>
      <c r="BX46" s="325"/>
      <c r="BY46" s="325"/>
      <c r="BZ46" s="325"/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325"/>
      <c r="CP46" s="328"/>
      <c r="CQ46" s="328"/>
      <c r="CR46" s="328"/>
      <c r="CS46" s="328"/>
      <c r="CT46" s="94"/>
      <c r="CU46" s="94"/>
      <c r="CV46" s="94"/>
      <c r="CW46" s="94"/>
      <c r="CX46" s="94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2"/>
      <c r="DK46" s="92"/>
      <c r="DL46" s="92"/>
      <c r="DM46" s="92"/>
      <c r="DN46" s="92"/>
      <c r="DO46" s="92"/>
      <c r="DP46" s="92"/>
      <c r="DQ46" s="92"/>
      <c r="DR46" s="94"/>
      <c r="DS46" s="94"/>
      <c r="DT46" s="98"/>
      <c r="DX46" s="1">
        <v>75</v>
      </c>
      <c r="DY46" s="1">
        <v>135</v>
      </c>
    </row>
    <row r="47" spans="1:129" ht="5.25" customHeight="1">
      <c r="A47" s="198"/>
      <c r="B47" s="199"/>
      <c r="C47" s="199"/>
      <c r="D47" s="199"/>
      <c r="E47" s="199"/>
      <c r="F47" s="199"/>
      <c r="G47" s="199"/>
      <c r="H47" s="200"/>
      <c r="I47" s="14"/>
      <c r="J47" s="63"/>
      <c r="K47" s="63"/>
      <c r="L47" s="63"/>
      <c r="M47" s="63"/>
      <c r="N47" s="63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251"/>
      <c r="AA47" s="251"/>
      <c r="AB47" s="251"/>
      <c r="AC47" s="251"/>
      <c r="AD47" s="251"/>
      <c r="AE47" s="251"/>
      <c r="AF47" s="251"/>
      <c r="AG47" s="251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266"/>
      <c r="AS47" s="266"/>
      <c r="AT47" s="266"/>
      <c r="AU47" s="266"/>
      <c r="AV47" s="65"/>
      <c r="AW47" s="106"/>
      <c r="AX47" s="106"/>
      <c r="AY47" s="106"/>
      <c r="AZ47" s="106"/>
      <c r="BA47" s="106"/>
      <c r="BB47" s="106"/>
      <c r="BC47" s="106"/>
      <c r="BD47" s="106"/>
      <c r="BE47" s="70"/>
      <c r="BF47" s="70"/>
      <c r="BG47" s="78"/>
      <c r="BN47" s="284"/>
      <c r="BO47" s="106"/>
      <c r="BP47" s="106"/>
      <c r="BQ47" s="106"/>
      <c r="BR47" s="106"/>
      <c r="BS47" s="106"/>
      <c r="BT47" s="106"/>
      <c r="BU47" s="227"/>
      <c r="BV47" s="63"/>
      <c r="BW47" s="323"/>
      <c r="BX47" s="323"/>
      <c r="BY47" s="323"/>
      <c r="BZ47" s="323"/>
      <c r="CA47" s="323"/>
      <c r="CB47" s="323"/>
      <c r="CC47" s="323"/>
      <c r="CD47" s="323"/>
      <c r="CE47" s="323"/>
      <c r="CF47" s="323"/>
      <c r="CG47" s="323"/>
      <c r="CH47" s="323"/>
      <c r="CI47" s="323"/>
      <c r="CJ47" s="323"/>
      <c r="CK47" s="323"/>
      <c r="CL47" s="323"/>
      <c r="CM47" s="323"/>
      <c r="CN47" s="323"/>
      <c r="CO47" s="323"/>
      <c r="CP47" s="326" t="str">
        <f t="shared" ref="CP47" si="2">IF(CH47="","",CH47*CL47)</f>
        <v/>
      </c>
      <c r="CQ47" s="326"/>
      <c r="CR47" s="326"/>
      <c r="CS47" s="326"/>
      <c r="CT47" s="94"/>
      <c r="CU47" s="94"/>
      <c r="CV47" s="94"/>
      <c r="CW47" s="94"/>
      <c r="CX47" s="94"/>
      <c r="CY47" s="265" t="s">
        <v>78</v>
      </c>
      <c r="CZ47" s="265"/>
      <c r="DA47" s="265"/>
      <c r="DB47" s="265"/>
      <c r="DC47" s="265"/>
      <c r="DD47" s="265"/>
      <c r="DE47" s="265"/>
      <c r="DF47" s="265"/>
      <c r="DG47" s="265"/>
      <c r="DH47" s="265"/>
      <c r="DI47" s="265"/>
      <c r="DJ47" s="265"/>
      <c r="DK47" s="265"/>
      <c r="DL47" s="265"/>
      <c r="DM47" s="265"/>
      <c r="DN47" s="265"/>
      <c r="DO47" s="265"/>
      <c r="DP47" s="265"/>
      <c r="DQ47" s="265"/>
      <c r="DR47" s="265"/>
      <c r="DS47" s="265"/>
      <c r="DT47" s="329"/>
      <c r="DX47" s="1">
        <v>100</v>
      </c>
      <c r="DY47" s="1">
        <v>180</v>
      </c>
    </row>
    <row r="48" spans="1:129" ht="5.25" customHeight="1">
      <c r="A48" s="198"/>
      <c r="B48" s="199"/>
      <c r="C48" s="199"/>
      <c r="D48" s="199"/>
      <c r="E48" s="199"/>
      <c r="F48" s="199"/>
      <c r="G48" s="199"/>
      <c r="H48" s="200"/>
      <c r="I48" s="14"/>
      <c r="J48" s="63"/>
      <c r="K48" s="63"/>
      <c r="L48" s="63"/>
      <c r="M48" s="63"/>
      <c r="N48" s="63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251"/>
      <c r="AA48" s="251"/>
      <c r="AB48" s="251"/>
      <c r="AC48" s="251"/>
      <c r="AD48" s="251"/>
      <c r="AE48" s="251"/>
      <c r="AF48" s="251"/>
      <c r="AG48" s="251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266"/>
      <c r="AS48" s="266"/>
      <c r="AT48" s="266"/>
      <c r="AU48" s="266"/>
      <c r="AV48" s="65"/>
      <c r="AW48" s="106"/>
      <c r="AX48" s="106"/>
      <c r="AY48" s="106"/>
      <c r="AZ48" s="106"/>
      <c r="BA48" s="106"/>
      <c r="BB48" s="106"/>
      <c r="BC48" s="106"/>
      <c r="BD48" s="106"/>
      <c r="BE48" s="70"/>
      <c r="BF48" s="70"/>
      <c r="BG48" s="78"/>
      <c r="BN48" s="284"/>
      <c r="BO48" s="106"/>
      <c r="BP48" s="106"/>
      <c r="BQ48" s="106"/>
      <c r="BR48" s="106"/>
      <c r="BS48" s="106"/>
      <c r="BT48" s="106"/>
      <c r="BU48" s="227"/>
      <c r="BV48" s="63"/>
      <c r="BW48" s="324"/>
      <c r="BX48" s="324"/>
      <c r="BY48" s="324"/>
      <c r="BZ48" s="324"/>
      <c r="CA48" s="324"/>
      <c r="CB48" s="324"/>
      <c r="CC48" s="324"/>
      <c r="CD48" s="324"/>
      <c r="CE48" s="324"/>
      <c r="CF48" s="324"/>
      <c r="CG48" s="324"/>
      <c r="CH48" s="324"/>
      <c r="CI48" s="324"/>
      <c r="CJ48" s="324"/>
      <c r="CK48" s="324"/>
      <c r="CL48" s="324"/>
      <c r="CM48" s="324"/>
      <c r="CN48" s="324"/>
      <c r="CO48" s="324"/>
      <c r="CP48" s="327"/>
      <c r="CQ48" s="327"/>
      <c r="CR48" s="327"/>
      <c r="CS48" s="327"/>
      <c r="CT48" s="9"/>
      <c r="CU48" s="9"/>
      <c r="CV48" s="9"/>
      <c r="CW48" s="9"/>
      <c r="CX48" s="9"/>
      <c r="CY48" s="265"/>
      <c r="CZ48" s="265"/>
      <c r="DA48" s="265"/>
      <c r="DB48" s="265"/>
      <c r="DC48" s="265"/>
      <c r="DD48" s="265"/>
      <c r="DE48" s="265"/>
      <c r="DF48" s="265"/>
      <c r="DG48" s="265"/>
      <c r="DH48" s="265"/>
      <c r="DI48" s="265"/>
      <c r="DJ48" s="265"/>
      <c r="DK48" s="265"/>
      <c r="DL48" s="265"/>
      <c r="DM48" s="265"/>
      <c r="DN48" s="265"/>
      <c r="DO48" s="265"/>
      <c r="DP48" s="265"/>
      <c r="DQ48" s="265"/>
      <c r="DR48" s="265"/>
      <c r="DS48" s="265"/>
      <c r="DT48" s="329"/>
      <c r="DX48" s="1">
        <v>150</v>
      </c>
      <c r="DY48" s="1">
        <v>265</v>
      </c>
    </row>
    <row r="49" spans="1:124" ht="5.25" customHeight="1">
      <c r="A49" s="198"/>
      <c r="B49" s="199"/>
      <c r="C49" s="199"/>
      <c r="D49" s="199"/>
      <c r="E49" s="199"/>
      <c r="F49" s="199"/>
      <c r="G49" s="199"/>
      <c r="H49" s="200"/>
      <c r="I49" s="14"/>
      <c r="J49" s="63"/>
      <c r="K49" s="63"/>
      <c r="L49" s="63"/>
      <c r="M49" s="63"/>
      <c r="N49" s="63"/>
      <c r="O49" s="68"/>
      <c r="P49" s="68"/>
      <c r="Q49" s="68"/>
      <c r="R49" s="68"/>
      <c r="S49" s="68"/>
      <c r="T49" s="68"/>
      <c r="U49" s="68"/>
      <c r="V49" s="68"/>
      <c r="W49" s="68"/>
      <c r="X49" s="2"/>
      <c r="Y49" s="68"/>
      <c r="Z49" s="68"/>
      <c r="AA49" s="67"/>
      <c r="AB49" s="67"/>
      <c r="AC49" s="67"/>
      <c r="AD49" s="67"/>
      <c r="AE49" s="67"/>
      <c r="AF49" s="67"/>
      <c r="AG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9"/>
      <c r="AS49" s="69"/>
      <c r="AT49" s="69"/>
      <c r="AU49" s="69"/>
      <c r="AV49" s="69"/>
      <c r="AW49" s="68"/>
      <c r="AX49" s="68"/>
      <c r="AY49" s="68"/>
      <c r="AZ49" s="68"/>
      <c r="BA49" s="68"/>
      <c r="BB49" s="68"/>
      <c r="BC49" s="68"/>
      <c r="BD49" s="68"/>
      <c r="BE49" s="70"/>
      <c r="BF49" s="70"/>
      <c r="BG49" s="78"/>
      <c r="BN49" s="284"/>
      <c r="BO49" s="106"/>
      <c r="BP49" s="106"/>
      <c r="BQ49" s="106"/>
      <c r="BR49" s="106"/>
      <c r="BS49" s="106"/>
      <c r="BT49" s="106"/>
      <c r="BU49" s="227"/>
      <c r="BV49" s="63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325"/>
      <c r="CP49" s="328"/>
      <c r="CQ49" s="328"/>
      <c r="CR49" s="328"/>
      <c r="CS49" s="328"/>
      <c r="CT49" s="9"/>
      <c r="CU49" s="9"/>
      <c r="CV49" s="9"/>
      <c r="CW49" s="9"/>
      <c r="CX49" s="9"/>
      <c r="CY49" s="265"/>
      <c r="CZ49" s="265"/>
      <c r="DA49" s="265"/>
      <c r="DB49" s="265"/>
      <c r="DC49" s="265"/>
      <c r="DD49" s="265"/>
      <c r="DE49" s="265"/>
      <c r="DF49" s="265"/>
      <c r="DG49" s="265"/>
      <c r="DH49" s="265"/>
      <c r="DI49" s="265"/>
      <c r="DJ49" s="265"/>
      <c r="DK49" s="265"/>
      <c r="DL49" s="265"/>
      <c r="DM49" s="265"/>
      <c r="DN49" s="265"/>
      <c r="DO49" s="265"/>
      <c r="DP49" s="265"/>
      <c r="DQ49" s="265"/>
      <c r="DR49" s="265"/>
      <c r="DS49" s="265"/>
      <c r="DT49" s="329"/>
    </row>
    <row r="50" spans="1:124" ht="5.25" customHeight="1">
      <c r="A50" s="198"/>
      <c r="B50" s="199"/>
      <c r="C50" s="199"/>
      <c r="D50" s="199"/>
      <c r="E50" s="199"/>
      <c r="F50" s="199"/>
      <c r="G50" s="199"/>
      <c r="H50" s="200"/>
      <c r="I50" s="14"/>
      <c r="J50" s="63"/>
      <c r="K50" s="63"/>
      <c r="L50" s="63"/>
      <c r="M50" s="63"/>
      <c r="N50" s="63"/>
      <c r="O50" s="168"/>
      <c r="P50" s="169"/>
      <c r="Q50" s="169"/>
      <c r="R50" s="169"/>
      <c r="S50" s="169"/>
      <c r="T50" s="169"/>
      <c r="U50" s="170"/>
      <c r="V50" s="106" t="s">
        <v>23</v>
      </c>
      <c r="W50" s="106"/>
      <c r="X50" s="106" t="s">
        <v>8</v>
      </c>
      <c r="Y50" s="106"/>
      <c r="Z50" s="168"/>
      <c r="AA50" s="169"/>
      <c r="AB50" s="169"/>
      <c r="AC50" s="169"/>
      <c r="AD50" s="169"/>
      <c r="AE50" s="170"/>
      <c r="AF50" s="330" t="s">
        <v>22</v>
      </c>
      <c r="AG50" s="266"/>
      <c r="AH50" s="106" t="s">
        <v>8</v>
      </c>
      <c r="AI50" s="106"/>
      <c r="AJ50" s="168"/>
      <c r="AK50" s="169"/>
      <c r="AL50" s="169"/>
      <c r="AM50" s="170"/>
      <c r="AN50" s="106" t="s">
        <v>25</v>
      </c>
      <c r="AO50" s="106"/>
      <c r="AP50" s="106" t="s">
        <v>24</v>
      </c>
      <c r="AQ50" s="106"/>
      <c r="AR50" s="266">
        <v>1000</v>
      </c>
      <c r="AS50" s="266"/>
      <c r="AT50" s="266"/>
      <c r="AU50" s="266"/>
      <c r="AV50" s="65"/>
      <c r="AW50" s="106" t="s">
        <v>9</v>
      </c>
      <c r="AX50" s="106"/>
      <c r="AY50" s="106" t="str">
        <f>IF(O50="","",O50*Z50*AJ50/AR50)</f>
        <v/>
      </c>
      <c r="AZ50" s="106"/>
      <c r="BA50" s="106"/>
      <c r="BB50" s="106"/>
      <c r="BC50" s="106"/>
      <c r="BD50" s="106"/>
      <c r="BE50" s="106" t="s">
        <v>29</v>
      </c>
      <c r="BF50" s="106"/>
      <c r="BG50" s="153"/>
      <c r="BN50" s="284"/>
      <c r="BO50" s="106"/>
      <c r="BP50" s="106"/>
      <c r="BQ50" s="106"/>
      <c r="BR50" s="106"/>
      <c r="BS50" s="106"/>
      <c r="BT50" s="106"/>
      <c r="BU50" s="227"/>
      <c r="BV50" s="6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3"/>
      <c r="CG50" s="323"/>
      <c r="CH50" s="323"/>
      <c r="CI50" s="323"/>
      <c r="CJ50" s="323"/>
      <c r="CK50" s="323"/>
      <c r="CL50" s="323"/>
      <c r="CM50" s="323"/>
      <c r="CN50" s="323"/>
      <c r="CO50" s="323"/>
      <c r="CP50" s="326" t="str">
        <f t="shared" ref="CP50" si="3">IF(CH50="","",CH50*CL50)</f>
        <v/>
      </c>
      <c r="CQ50" s="326"/>
      <c r="CR50" s="326"/>
      <c r="CS50" s="326"/>
      <c r="CT50" s="9"/>
      <c r="CU50" s="9"/>
      <c r="CV50" s="9"/>
      <c r="CW50" s="9"/>
      <c r="CX50" s="9"/>
      <c r="CY50" s="265"/>
      <c r="CZ50" s="265"/>
      <c r="DA50" s="265"/>
      <c r="DB50" s="265"/>
      <c r="DC50" s="265"/>
      <c r="DD50" s="265"/>
      <c r="DE50" s="265"/>
      <c r="DF50" s="265"/>
      <c r="DG50" s="265"/>
      <c r="DH50" s="265"/>
      <c r="DI50" s="265"/>
      <c r="DJ50" s="265"/>
      <c r="DK50" s="265"/>
      <c r="DL50" s="265"/>
      <c r="DM50" s="265"/>
      <c r="DN50" s="265"/>
      <c r="DO50" s="265"/>
      <c r="DP50" s="265"/>
      <c r="DQ50" s="265"/>
      <c r="DR50" s="265"/>
      <c r="DS50" s="265"/>
      <c r="DT50" s="329"/>
    </row>
    <row r="51" spans="1:124" ht="5.25" customHeight="1">
      <c r="A51" s="198"/>
      <c r="B51" s="199"/>
      <c r="C51" s="199"/>
      <c r="D51" s="199"/>
      <c r="E51" s="199"/>
      <c r="F51" s="199"/>
      <c r="G51" s="199"/>
      <c r="H51" s="200"/>
      <c r="I51" s="14"/>
      <c r="J51" s="63"/>
      <c r="K51" s="63"/>
      <c r="L51" s="63"/>
      <c r="M51" s="63"/>
      <c r="N51" s="63"/>
      <c r="O51" s="171"/>
      <c r="P51" s="172"/>
      <c r="Q51" s="172"/>
      <c r="R51" s="172"/>
      <c r="S51" s="172"/>
      <c r="T51" s="172"/>
      <c r="U51" s="173"/>
      <c r="V51" s="106"/>
      <c r="W51" s="106"/>
      <c r="X51" s="106"/>
      <c r="Y51" s="106"/>
      <c r="Z51" s="171"/>
      <c r="AA51" s="172"/>
      <c r="AB51" s="172"/>
      <c r="AC51" s="172"/>
      <c r="AD51" s="172"/>
      <c r="AE51" s="173"/>
      <c r="AF51" s="330"/>
      <c r="AG51" s="266"/>
      <c r="AH51" s="106"/>
      <c r="AI51" s="106"/>
      <c r="AJ51" s="171"/>
      <c r="AK51" s="172"/>
      <c r="AL51" s="172"/>
      <c r="AM51" s="173"/>
      <c r="AN51" s="106"/>
      <c r="AO51" s="106"/>
      <c r="AP51" s="106"/>
      <c r="AQ51" s="106"/>
      <c r="AR51" s="266"/>
      <c r="AS51" s="266"/>
      <c r="AT51" s="266"/>
      <c r="AU51" s="266"/>
      <c r="AV51" s="65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53"/>
      <c r="BN51" s="284"/>
      <c r="BO51" s="106"/>
      <c r="BP51" s="106"/>
      <c r="BQ51" s="106"/>
      <c r="BR51" s="106"/>
      <c r="BS51" s="106"/>
      <c r="BT51" s="106"/>
      <c r="BU51" s="227"/>
      <c r="BV51" s="63"/>
      <c r="BW51" s="324"/>
      <c r="BX51" s="324"/>
      <c r="BY51" s="324"/>
      <c r="BZ51" s="324"/>
      <c r="CA51" s="324"/>
      <c r="CB51" s="324"/>
      <c r="CC51" s="324"/>
      <c r="CD51" s="324"/>
      <c r="CE51" s="324"/>
      <c r="CF51" s="324"/>
      <c r="CG51" s="324"/>
      <c r="CH51" s="324"/>
      <c r="CI51" s="324"/>
      <c r="CJ51" s="324"/>
      <c r="CK51" s="324"/>
      <c r="CL51" s="324"/>
      <c r="CM51" s="324"/>
      <c r="CN51" s="324"/>
      <c r="CO51" s="324"/>
      <c r="CP51" s="327"/>
      <c r="CQ51" s="327"/>
      <c r="CR51" s="327"/>
      <c r="CS51" s="327"/>
      <c r="CT51" s="9"/>
      <c r="CU51" s="9"/>
      <c r="CV51" s="9"/>
      <c r="CW51" s="9"/>
      <c r="CX51" s="9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1"/>
    </row>
    <row r="52" spans="1:124" ht="5.25" customHeight="1">
      <c r="A52" s="198"/>
      <c r="B52" s="199"/>
      <c r="C52" s="199"/>
      <c r="D52" s="199"/>
      <c r="E52" s="199"/>
      <c r="F52" s="199"/>
      <c r="G52" s="199"/>
      <c r="H52" s="200"/>
      <c r="I52" s="14"/>
      <c r="J52" s="63"/>
      <c r="K52" s="63"/>
      <c r="L52" s="63"/>
      <c r="M52" s="63"/>
      <c r="N52" s="63"/>
      <c r="O52" s="171"/>
      <c r="P52" s="172"/>
      <c r="Q52" s="172"/>
      <c r="R52" s="172"/>
      <c r="S52" s="172"/>
      <c r="T52" s="172"/>
      <c r="U52" s="173"/>
      <c r="V52" s="106"/>
      <c r="W52" s="106"/>
      <c r="X52" s="106"/>
      <c r="Y52" s="106"/>
      <c r="Z52" s="171"/>
      <c r="AA52" s="172"/>
      <c r="AB52" s="172"/>
      <c r="AC52" s="172"/>
      <c r="AD52" s="172"/>
      <c r="AE52" s="173"/>
      <c r="AF52" s="330"/>
      <c r="AG52" s="266"/>
      <c r="AH52" s="106"/>
      <c r="AI52" s="106"/>
      <c r="AJ52" s="171"/>
      <c r="AK52" s="172"/>
      <c r="AL52" s="172"/>
      <c r="AM52" s="173"/>
      <c r="AN52" s="106"/>
      <c r="AO52" s="106"/>
      <c r="AP52" s="106"/>
      <c r="AQ52" s="106"/>
      <c r="AR52" s="266"/>
      <c r="AS52" s="266"/>
      <c r="AT52" s="266"/>
      <c r="AU52" s="266"/>
      <c r="AV52" s="65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53"/>
      <c r="BN52" s="284"/>
      <c r="BO52" s="106"/>
      <c r="BP52" s="106"/>
      <c r="BQ52" s="106"/>
      <c r="BR52" s="106"/>
      <c r="BS52" s="106"/>
      <c r="BT52" s="106"/>
      <c r="BU52" s="227"/>
      <c r="BV52" s="63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325"/>
      <c r="CP52" s="328"/>
      <c r="CQ52" s="328"/>
      <c r="CR52" s="328"/>
      <c r="CS52" s="328"/>
      <c r="CT52" s="9"/>
      <c r="CU52" s="9"/>
      <c r="CV52" s="9"/>
      <c r="CW52" s="9"/>
      <c r="CX52" s="9"/>
      <c r="CY52" s="100"/>
      <c r="CZ52" s="100"/>
      <c r="DA52" s="100"/>
      <c r="DB52" s="100"/>
      <c r="DC52" s="220" t="s">
        <v>95</v>
      </c>
      <c r="DD52" s="220"/>
      <c r="DE52" s="220"/>
      <c r="DF52" s="220"/>
      <c r="DG52" s="220"/>
      <c r="DH52" s="220"/>
      <c r="DI52" s="220"/>
      <c r="DJ52" s="106" t="s">
        <v>20</v>
      </c>
      <c r="DK52" s="106"/>
      <c r="DL52" s="168"/>
      <c r="DM52" s="169"/>
      <c r="DN52" s="169"/>
      <c r="DO52" s="169"/>
      <c r="DP52" s="169"/>
      <c r="DQ52" s="170"/>
      <c r="DR52" s="106" t="s">
        <v>91</v>
      </c>
      <c r="DS52" s="106"/>
      <c r="DT52" s="153"/>
    </row>
    <row r="53" spans="1:124" ht="5.25" customHeight="1">
      <c r="A53" s="198"/>
      <c r="B53" s="199"/>
      <c r="C53" s="199"/>
      <c r="D53" s="199"/>
      <c r="E53" s="199"/>
      <c r="F53" s="199"/>
      <c r="G53" s="199"/>
      <c r="H53" s="200"/>
      <c r="I53" s="14"/>
      <c r="J53" s="63"/>
      <c r="K53" s="63"/>
      <c r="L53" s="63"/>
      <c r="M53" s="63"/>
      <c r="N53" s="63"/>
      <c r="O53" s="174"/>
      <c r="P53" s="175"/>
      <c r="Q53" s="175"/>
      <c r="R53" s="175"/>
      <c r="S53" s="175"/>
      <c r="T53" s="175"/>
      <c r="U53" s="176"/>
      <c r="V53" s="106"/>
      <c r="W53" s="106"/>
      <c r="X53" s="106"/>
      <c r="Y53" s="106"/>
      <c r="Z53" s="174"/>
      <c r="AA53" s="175"/>
      <c r="AB53" s="175"/>
      <c r="AC53" s="175"/>
      <c r="AD53" s="175"/>
      <c r="AE53" s="176"/>
      <c r="AF53" s="330"/>
      <c r="AG53" s="266"/>
      <c r="AH53" s="106"/>
      <c r="AI53" s="106"/>
      <c r="AJ53" s="174"/>
      <c r="AK53" s="175"/>
      <c r="AL53" s="175"/>
      <c r="AM53" s="176"/>
      <c r="AN53" s="106"/>
      <c r="AO53" s="106"/>
      <c r="AP53" s="106"/>
      <c r="AQ53" s="106"/>
      <c r="AR53" s="266"/>
      <c r="AS53" s="266"/>
      <c r="AT53" s="266"/>
      <c r="AU53" s="266"/>
      <c r="AV53" s="65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53"/>
      <c r="BN53" s="284"/>
      <c r="BO53" s="106"/>
      <c r="BP53" s="106"/>
      <c r="BQ53" s="106"/>
      <c r="BR53" s="106"/>
      <c r="BS53" s="106"/>
      <c r="BT53" s="106"/>
      <c r="BU53" s="227"/>
      <c r="BV53" s="63"/>
      <c r="BW53" s="323"/>
      <c r="BX53" s="323"/>
      <c r="BY53" s="323"/>
      <c r="BZ53" s="323"/>
      <c r="CA53" s="323"/>
      <c r="CB53" s="323"/>
      <c r="CC53" s="323"/>
      <c r="CD53" s="323"/>
      <c r="CE53" s="323"/>
      <c r="CF53" s="323"/>
      <c r="CG53" s="323"/>
      <c r="CH53" s="323"/>
      <c r="CI53" s="323"/>
      <c r="CJ53" s="323"/>
      <c r="CK53" s="323"/>
      <c r="CL53" s="323"/>
      <c r="CM53" s="323"/>
      <c r="CN53" s="323"/>
      <c r="CO53" s="323"/>
      <c r="CP53" s="326" t="str">
        <f t="shared" ref="CP53" si="4">IF(CH53="","",CH53*CL53)</f>
        <v/>
      </c>
      <c r="CQ53" s="326"/>
      <c r="CR53" s="326"/>
      <c r="CS53" s="326"/>
      <c r="CT53" s="9"/>
      <c r="CU53" s="9"/>
      <c r="CV53" s="9"/>
      <c r="CW53" s="9"/>
      <c r="CX53" s="9"/>
      <c r="CY53" s="100"/>
      <c r="CZ53" s="100"/>
      <c r="DA53" s="100"/>
      <c r="DB53" s="100"/>
      <c r="DC53" s="220"/>
      <c r="DD53" s="220"/>
      <c r="DE53" s="220"/>
      <c r="DF53" s="220"/>
      <c r="DG53" s="220"/>
      <c r="DH53" s="220"/>
      <c r="DI53" s="220"/>
      <c r="DJ53" s="106"/>
      <c r="DK53" s="106"/>
      <c r="DL53" s="171"/>
      <c r="DM53" s="172"/>
      <c r="DN53" s="172"/>
      <c r="DO53" s="172"/>
      <c r="DP53" s="172"/>
      <c r="DQ53" s="173"/>
      <c r="DR53" s="106"/>
      <c r="DS53" s="106"/>
      <c r="DT53" s="153"/>
    </row>
    <row r="54" spans="1:124" ht="5.25" customHeight="1">
      <c r="A54" s="198"/>
      <c r="B54" s="199"/>
      <c r="C54" s="199"/>
      <c r="D54" s="199"/>
      <c r="E54" s="199"/>
      <c r="F54" s="199"/>
      <c r="G54" s="199"/>
      <c r="H54" s="200"/>
      <c r="I54" s="34"/>
      <c r="J54" s="35"/>
      <c r="K54" s="35"/>
      <c r="L54" s="35"/>
      <c r="M54" s="35"/>
      <c r="N54" s="35"/>
      <c r="O54" s="35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73"/>
      <c r="AA54" s="73"/>
      <c r="AB54" s="73"/>
      <c r="AC54" s="73"/>
      <c r="AD54" s="73"/>
      <c r="AE54" s="73"/>
      <c r="AF54" s="73"/>
      <c r="AG54" s="39"/>
      <c r="AH54" s="39"/>
      <c r="AI54" s="73"/>
      <c r="AJ54" s="73"/>
      <c r="AK54" s="32"/>
      <c r="AL54" s="32"/>
      <c r="AM54" s="32"/>
      <c r="AN54" s="32"/>
      <c r="AO54" s="32"/>
      <c r="AP54" s="32"/>
      <c r="AQ54" s="73"/>
      <c r="AR54" s="73"/>
      <c r="AS54" s="40"/>
      <c r="AT54" s="40"/>
      <c r="AU54" s="40"/>
      <c r="AV54" s="40"/>
      <c r="AW54" s="40"/>
      <c r="AX54" s="73"/>
      <c r="AY54" s="73"/>
      <c r="AZ54" s="73"/>
      <c r="BA54" s="73"/>
      <c r="BB54" s="73"/>
      <c r="BC54" s="73"/>
      <c r="BD54" s="73"/>
      <c r="BE54" s="32"/>
      <c r="BF54" s="32"/>
      <c r="BG54" s="33"/>
      <c r="BN54" s="284"/>
      <c r="BO54" s="106"/>
      <c r="BP54" s="106"/>
      <c r="BQ54" s="106"/>
      <c r="BR54" s="106"/>
      <c r="BS54" s="106"/>
      <c r="BT54" s="106"/>
      <c r="BU54" s="227"/>
      <c r="BV54" s="63"/>
      <c r="BW54" s="324"/>
      <c r="BX54" s="324"/>
      <c r="BY54" s="324"/>
      <c r="BZ54" s="324"/>
      <c r="CA54" s="324"/>
      <c r="CB54" s="324"/>
      <c r="CC54" s="324"/>
      <c r="CD54" s="324"/>
      <c r="CE54" s="324"/>
      <c r="CF54" s="324"/>
      <c r="CG54" s="324"/>
      <c r="CH54" s="324"/>
      <c r="CI54" s="324"/>
      <c r="CJ54" s="324"/>
      <c r="CK54" s="324"/>
      <c r="CL54" s="324"/>
      <c r="CM54" s="324"/>
      <c r="CN54" s="324"/>
      <c r="CO54" s="324"/>
      <c r="CP54" s="327"/>
      <c r="CQ54" s="327"/>
      <c r="CR54" s="327"/>
      <c r="CS54" s="327"/>
      <c r="CT54" s="94"/>
      <c r="CU54" s="94"/>
      <c r="CV54" s="94"/>
      <c r="CW54" s="94"/>
      <c r="CX54" s="94"/>
      <c r="CY54" s="94"/>
      <c r="CZ54" s="94"/>
      <c r="DA54" s="94"/>
      <c r="DB54" s="94"/>
      <c r="DC54" s="220"/>
      <c r="DD54" s="220"/>
      <c r="DE54" s="220"/>
      <c r="DF54" s="220"/>
      <c r="DG54" s="220"/>
      <c r="DH54" s="220"/>
      <c r="DI54" s="220"/>
      <c r="DJ54" s="106"/>
      <c r="DK54" s="106"/>
      <c r="DL54" s="171"/>
      <c r="DM54" s="172"/>
      <c r="DN54" s="172"/>
      <c r="DO54" s="172"/>
      <c r="DP54" s="172"/>
      <c r="DQ54" s="173"/>
      <c r="DR54" s="106"/>
      <c r="DS54" s="106"/>
      <c r="DT54" s="153"/>
    </row>
    <row r="55" spans="1:124" ht="5.25" customHeight="1">
      <c r="A55" s="198"/>
      <c r="B55" s="199"/>
      <c r="C55" s="199"/>
      <c r="D55" s="199"/>
      <c r="E55" s="199"/>
      <c r="F55" s="199"/>
      <c r="G55" s="199"/>
      <c r="H55" s="200"/>
      <c r="I55" s="14"/>
      <c r="J55" s="63"/>
      <c r="K55" s="63"/>
      <c r="L55" s="63"/>
      <c r="M55" s="63"/>
      <c r="N55" s="63"/>
      <c r="O55" s="63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68"/>
      <c r="AA55" s="68"/>
      <c r="AB55" s="68"/>
      <c r="AC55" s="68"/>
      <c r="AD55" s="68"/>
      <c r="AE55" s="68"/>
      <c r="AF55" s="68"/>
      <c r="AG55" s="65"/>
      <c r="AH55" s="65"/>
      <c r="AI55" s="68"/>
      <c r="AJ55" s="68"/>
      <c r="AK55" s="70"/>
      <c r="AL55" s="70"/>
      <c r="AM55" s="70"/>
      <c r="AN55" s="70"/>
      <c r="AO55" s="70"/>
      <c r="AP55" s="70"/>
      <c r="AQ55" s="68"/>
      <c r="AR55" s="68"/>
      <c r="AS55" s="69"/>
      <c r="AT55" s="69"/>
      <c r="AU55" s="69"/>
      <c r="AV55" s="69"/>
      <c r="AW55" s="69"/>
      <c r="AX55" s="68"/>
      <c r="AY55" s="68"/>
      <c r="AZ55" s="68"/>
      <c r="BA55" s="68"/>
      <c r="BB55" s="68"/>
      <c r="BC55" s="68"/>
      <c r="BD55" s="68"/>
      <c r="BE55" s="70"/>
      <c r="BF55" s="70"/>
      <c r="BG55" s="78"/>
      <c r="BN55" s="284"/>
      <c r="BO55" s="106"/>
      <c r="BP55" s="106"/>
      <c r="BQ55" s="106"/>
      <c r="BR55" s="106"/>
      <c r="BS55" s="106"/>
      <c r="BT55" s="106"/>
      <c r="BU55" s="227"/>
      <c r="BV55" s="63"/>
      <c r="BW55" s="325"/>
      <c r="BX55" s="325"/>
      <c r="BY55" s="325"/>
      <c r="BZ55" s="325"/>
      <c r="CA55" s="325"/>
      <c r="CB55" s="325"/>
      <c r="CC55" s="325"/>
      <c r="CD55" s="325"/>
      <c r="CE55" s="325"/>
      <c r="CF55" s="325"/>
      <c r="CG55" s="325"/>
      <c r="CH55" s="325"/>
      <c r="CI55" s="325"/>
      <c r="CJ55" s="325"/>
      <c r="CK55" s="325"/>
      <c r="CL55" s="325"/>
      <c r="CM55" s="325"/>
      <c r="CN55" s="325"/>
      <c r="CO55" s="325"/>
      <c r="CP55" s="328"/>
      <c r="CQ55" s="328"/>
      <c r="CR55" s="328"/>
      <c r="CS55" s="328"/>
      <c r="CT55" s="94"/>
      <c r="CU55" s="94"/>
      <c r="CV55" s="94"/>
      <c r="CW55" s="94"/>
      <c r="CX55" s="94"/>
      <c r="CY55" s="94"/>
      <c r="CZ55" s="94"/>
      <c r="DA55" s="94"/>
      <c r="DB55" s="94"/>
      <c r="DC55" s="220"/>
      <c r="DD55" s="220"/>
      <c r="DE55" s="220"/>
      <c r="DF55" s="220"/>
      <c r="DG55" s="220"/>
      <c r="DH55" s="220"/>
      <c r="DI55" s="220"/>
      <c r="DJ55" s="106"/>
      <c r="DK55" s="106"/>
      <c r="DL55" s="174"/>
      <c r="DM55" s="175"/>
      <c r="DN55" s="175"/>
      <c r="DO55" s="175"/>
      <c r="DP55" s="175"/>
      <c r="DQ55" s="176"/>
      <c r="DR55" s="106"/>
      <c r="DS55" s="106"/>
      <c r="DT55" s="153"/>
    </row>
    <row r="56" spans="1:124" ht="5.25" customHeight="1">
      <c r="A56" s="198"/>
      <c r="B56" s="199"/>
      <c r="C56" s="199"/>
      <c r="D56" s="199"/>
      <c r="E56" s="199"/>
      <c r="F56" s="199"/>
      <c r="G56" s="199"/>
      <c r="H56" s="200"/>
      <c r="I56" s="14"/>
      <c r="J56" s="63"/>
      <c r="K56" s="63"/>
      <c r="L56" s="63"/>
      <c r="M56" s="63"/>
      <c r="N56" s="63"/>
      <c r="O56" s="63"/>
      <c r="P56" s="70"/>
      <c r="Q56" s="2"/>
      <c r="R56" s="70"/>
      <c r="S56" s="70"/>
      <c r="T56" s="106" t="s">
        <v>32</v>
      </c>
      <c r="U56" s="106"/>
      <c r="V56" s="106"/>
      <c r="W56" s="106"/>
      <c r="X56" s="106"/>
      <c r="Y56" s="106"/>
      <c r="Z56" s="106"/>
      <c r="AA56" s="106"/>
      <c r="AB56" s="106"/>
      <c r="AC56" s="106" t="s">
        <v>20</v>
      </c>
      <c r="AD56" s="106"/>
      <c r="AE56" s="106" t="s">
        <v>31</v>
      </c>
      <c r="AF56" s="106"/>
      <c r="AG56" s="106"/>
      <c r="AH56" s="106"/>
      <c r="AI56" s="106"/>
      <c r="AJ56" s="106"/>
      <c r="AK56" s="106"/>
      <c r="AL56" s="106"/>
      <c r="AM56" s="106" t="s">
        <v>30</v>
      </c>
      <c r="AN56" s="106"/>
      <c r="AO56" s="110" t="s">
        <v>213</v>
      </c>
      <c r="AP56" s="110"/>
      <c r="AQ56" s="110"/>
      <c r="AR56" s="110"/>
      <c r="AS56" s="110"/>
      <c r="AT56" s="110"/>
      <c r="AU56" s="110"/>
      <c r="AV56" s="110"/>
      <c r="AW56" s="106" t="s">
        <v>9</v>
      </c>
      <c r="AX56" s="106"/>
      <c r="AY56" s="106" t="s">
        <v>111</v>
      </c>
      <c r="AZ56" s="106"/>
      <c r="BA56" s="106"/>
      <c r="BB56" s="106"/>
      <c r="BC56" s="106"/>
      <c r="BD56" s="106"/>
      <c r="BE56" s="70"/>
      <c r="BF56" s="70"/>
      <c r="BG56" s="78"/>
      <c r="BN56" s="284"/>
      <c r="BO56" s="106"/>
      <c r="BP56" s="106"/>
      <c r="BQ56" s="106"/>
      <c r="BR56" s="106"/>
      <c r="BS56" s="106"/>
      <c r="BT56" s="106"/>
      <c r="BU56" s="227"/>
      <c r="BV56" s="63"/>
      <c r="BW56" s="323"/>
      <c r="BX56" s="323"/>
      <c r="BY56" s="323"/>
      <c r="BZ56" s="323"/>
      <c r="CA56" s="323"/>
      <c r="CB56" s="323"/>
      <c r="CC56" s="323"/>
      <c r="CD56" s="323"/>
      <c r="CE56" s="323"/>
      <c r="CF56" s="323"/>
      <c r="CG56" s="323"/>
      <c r="CH56" s="323"/>
      <c r="CI56" s="323"/>
      <c r="CJ56" s="323"/>
      <c r="CK56" s="323"/>
      <c r="CL56" s="323"/>
      <c r="CM56" s="323"/>
      <c r="CN56" s="323"/>
      <c r="CO56" s="323"/>
      <c r="CP56" s="326" t="str">
        <f t="shared" ref="CP56" si="5">IF(CH56="","",CH56*CL56)</f>
        <v/>
      </c>
      <c r="CQ56" s="326"/>
      <c r="CR56" s="326"/>
      <c r="CS56" s="326"/>
      <c r="CT56" s="94"/>
      <c r="CU56" s="94"/>
      <c r="CV56" s="94"/>
      <c r="CW56" s="94"/>
      <c r="CX56" s="94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3"/>
      <c r="DO56" s="3"/>
      <c r="DP56" s="3"/>
      <c r="DQ56" s="3"/>
      <c r="DR56" s="3"/>
      <c r="DS56" s="3"/>
      <c r="DT56" s="4"/>
    </row>
    <row r="57" spans="1:124" ht="5.25" customHeight="1">
      <c r="A57" s="198"/>
      <c r="B57" s="199"/>
      <c r="C57" s="199"/>
      <c r="D57" s="199"/>
      <c r="E57" s="199"/>
      <c r="F57" s="199"/>
      <c r="G57" s="199"/>
      <c r="H57" s="200"/>
      <c r="I57" s="14"/>
      <c r="J57" s="63"/>
      <c r="K57" s="63"/>
      <c r="L57" s="63"/>
      <c r="M57" s="63"/>
      <c r="N57" s="63"/>
      <c r="O57" s="63"/>
      <c r="P57" s="70"/>
      <c r="Q57" s="70"/>
      <c r="R57" s="70"/>
      <c r="S57" s="70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10"/>
      <c r="AP57" s="110"/>
      <c r="AQ57" s="110"/>
      <c r="AR57" s="110"/>
      <c r="AS57" s="110"/>
      <c r="AT57" s="110"/>
      <c r="AU57" s="110"/>
      <c r="AV57" s="110"/>
      <c r="AW57" s="106"/>
      <c r="AX57" s="106"/>
      <c r="AY57" s="106"/>
      <c r="AZ57" s="106"/>
      <c r="BA57" s="106"/>
      <c r="BB57" s="106"/>
      <c r="BC57" s="106"/>
      <c r="BD57" s="106"/>
      <c r="BE57" s="70"/>
      <c r="BF57" s="70"/>
      <c r="BG57" s="78"/>
      <c r="BN57" s="284"/>
      <c r="BO57" s="106"/>
      <c r="BP57" s="106"/>
      <c r="BQ57" s="106"/>
      <c r="BR57" s="106"/>
      <c r="BS57" s="106"/>
      <c r="BT57" s="106"/>
      <c r="BU57" s="227"/>
      <c r="BV57" s="63"/>
      <c r="BW57" s="324"/>
      <c r="BX57" s="324"/>
      <c r="BY57" s="324"/>
      <c r="BZ57" s="324"/>
      <c r="CA57" s="324"/>
      <c r="CB57" s="324"/>
      <c r="CC57" s="324"/>
      <c r="CD57" s="324"/>
      <c r="CE57" s="324"/>
      <c r="CF57" s="324"/>
      <c r="CG57" s="324"/>
      <c r="CH57" s="324"/>
      <c r="CI57" s="324"/>
      <c r="CJ57" s="324"/>
      <c r="CK57" s="324"/>
      <c r="CL57" s="324"/>
      <c r="CM57" s="324"/>
      <c r="CN57" s="324"/>
      <c r="CO57" s="324"/>
      <c r="CP57" s="327"/>
      <c r="CQ57" s="327"/>
      <c r="CR57" s="327"/>
      <c r="CS57" s="327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4"/>
    </row>
    <row r="58" spans="1:124" ht="5.25" customHeight="1">
      <c r="A58" s="198"/>
      <c r="B58" s="199"/>
      <c r="C58" s="199"/>
      <c r="D58" s="199"/>
      <c r="E58" s="199"/>
      <c r="F58" s="199"/>
      <c r="G58" s="199"/>
      <c r="H58" s="200"/>
      <c r="I58" s="14"/>
      <c r="J58" s="63"/>
      <c r="K58" s="63"/>
      <c r="L58" s="63"/>
      <c r="M58" s="63"/>
      <c r="N58" s="63"/>
      <c r="O58" s="63"/>
      <c r="P58" s="70"/>
      <c r="Q58" s="70"/>
      <c r="R58" s="70"/>
      <c r="S58" s="70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10"/>
      <c r="AP58" s="110"/>
      <c r="AQ58" s="110"/>
      <c r="AR58" s="110"/>
      <c r="AS58" s="110"/>
      <c r="AT58" s="110"/>
      <c r="AU58" s="110"/>
      <c r="AV58" s="110"/>
      <c r="AW58" s="106"/>
      <c r="AX58" s="106"/>
      <c r="AY58" s="106"/>
      <c r="AZ58" s="106"/>
      <c r="BA58" s="106"/>
      <c r="BB58" s="106"/>
      <c r="BC58" s="106"/>
      <c r="BD58" s="106"/>
      <c r="BE58" s="70"/>
      <c r="BF58" s="70"/>
      <c r="BG58" s="78"/>
      <c r="BN58" s="284"/>
      <c r="BO58" s="106"/>
      <c r="BP58" s="106"/>
      <c r="BQ58" s="106"/>
      <c r="BR58" s="106"/>
      <c r="BS58" s="106"/>
      <c r="BT58" s="106"/>
      <c r="BU58" s="227"/>
      <c r="BV58" s="63"/>
      <c r="BW58" s="325"/>
      <c r="BX58" s="325"/>
      <c r="BY58" s="325"/>
      <c r="BZ58" s="325"/>
      <c r="CA58" s="325"/>
      <c r="CB58" s="325"/>
      <c r="CC58" s="325"/>
      <c r="CD58" s="325"/>
      <c r="CE58" s="325"/>
      <c r="CF58" s="325"/>
      <c r="CG58" s="325"/>
      <c r="CH58" s="325"/>
      <c r="CI58" s="325"/>
      <c r="CJ58" s="325"/>
      <c r="CK58" s="325"/>
      <c r="CL58" s="325"/>
      <c r="CM58" s="325"/>
      <c r="CN58" s="325"/>
      <c r="CO58" s="325"/>
      <c r="CP58" s="328"/>
      <c r="CQ58" s="328"/>
      <c r="CR58" s="328"/>
      <c r="CS58" s="328"/>
      <c r="CT58" s="94"/>
      <c r="CU58" s="94"/>
      <c r="CV58" s="94"/>
      <c r="CW58" s="94"/>
      <c r="CX58" s="94"/>
      <c r="CY58" s="220" t="s">
        <v>96</v>
      </c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106" t="s">
        <v>20</v>
      </c>
      <c r="DK58" s="106"/>
      <c r="DL58" s="240" t="str">
        <f>IF(AND(DL32="",DL42=""),"",SUM(DL32,DL42,DL52))</f>
        <v/>
      </c>
      <c r="DM58" s="241"/>
      <c r="DN58" s="241"/>
      <c r="DO58" s="241"/>
      <c r="DP58" s="241"/>
      <c r="DQ58" s="242"/>
      <c r="DR58" s="106" t="s">
        <v>91</v>
      </c>
      <c r="DS58" s="106"/>
      <c r="DT58" s="153"/>
    </row>
    <row r="59" spans="1:124" ht="5.25" customHeight="1">
      <c r="A59" s="198"/>
      <c r="B59" s="199"/>
      <c r="C59" s="199"/>
      <c r="D59" s="199"/>
      <c r="E59" s="199"/>
      <c r="F59" s="199"/>
      <c r="G59" s="199"/>
      <c r="H59" s="200"/>
      <c r="I59" s="14"/>
      <c r="J59" s="63"/>
      <c r="K59" s="63"/>
      <c r="L59" s="2"/>
      <c r="M59" s="2"/>
      <c r="N59" s="2"/>
      <c r="O59" s="2"/>
      <c r="P59" s="2"/>
      <c r="Q59" s="2"/>
      <c r="R59" s="2"/>
      <c r="S59" s="2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10"/>
      <c r="AP59" s="110"/>
      <c r="AQ59" s="110"/>
      <c r="AR59" s="110"/>
      <c r="AS59" s="110"/>
      <c r="AT59" s="110"/>
      <c r="AU59" s="110"/>
      <c r="AV59" s="110"/>
      <c r="AW59" s="106"/>
      <c r="AX59" s="106"/>
      <c r="AY59" s="106"/>
      <c r="AZ59" s="106"/>
      <c r="BA59" s="106"/>
      <c r="BB59" s="106"/>
      <c r="BC59" s="106"/>
      <c r="BD59" s="106"/>
      <c r="BE59" s="70"/>
      <c r="BF59" s="70"/>
      <c r="BG59" s="78"/>
      <c r="BN59" s="284"/>
      <c r="BO59" s="106"/>
      <c r="BP59" s="106"/>
      <c r="BQ59" s="106"/>
      <c r="BR59" s="106"/>
      <c r="BS59" s="106"/>
      <c r="BT59" s="106"/>
      <c r="BU59" s="227"/>
      <c r="BV59" s="63"/>
      <c r="BW59" s="240" t="s">
        <v>74</v>
      </c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96"/>
      <c r="CP59" s="223" t="str">
        <f>IF(CL38="","",SUM(CP38:CS58))</f>
        <v/>
      </c>
      <c r="CQ59" s="224"/>
      <c r="CR59" s="224"/>
      <c r="CS59" s="225"/>
      <c r="CT59" s="94"/>
      <c r="CU59" s="94"/>
      <c r="CV59" s="94"/>
      <c r="CW59" s="94"/>
      <c r="CX59" s="94"/>
      <c r="CY59" s="220"/>
      <c r="CZ59" s="220"/>
      <c r="DA59" s="220"/>
      <c r="DB59" s="220"/>
      <c r="DC59" s="220"/>
      <c r="DD59" s="220"/>
      <c r="DE59" s="220"/>
      <c r="DF59" s="220"/>
      <c r="DG59" s="220"/>
      <c r="DH59" s="220"/>
      <c r="DI59" s="220"/>
      <c r="DJ59" s="106"/>
      <c r="DK59" s="106"/>
      <c r="DL59" s="243"/>
      <c r="DM59" s="106"/>
      <c r="DN59" s="106"/>
      <c r="DO59" s="106"/>
      <c r="DP59" s="106"/>
      <c r="DQ59" s="244"/>
      <c r="DR59" s="106"/>
      <c r="DS59" s="106"/>
      <c r="DT59" s="153"/>
    </row>
    <row r="60" spans="1:124" ht="5.25" customHeight="1" thickBot="1">
      <c r="A60" s="198"/>
      <c r="B60" s="199"/>
      <c r="C60" s="199"/>
      <c r="D60" s="199"/>
      <c r="E60" s="199"/>
      <c r="F60" s="199"/>
      <c r="G60" s="199"/>
      <c r="H60" s="200"/>
      <c r="I60" s="14"/>
      <c r="J60" s="63"/>
      <c r="K60" s="63"/>
      <c r="L60" s="2"/>
      <c r="M60" s="2"/>
      <c r="N60" s="2"/>
      <c r="O60" s="2"/>
      <c r="P60" s="2"/>
      <c r="Q60" s="2"/>
      <c r="R60" s="2"/>
      <c r="S60" s="2"/>
      <c r="T60" s="2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70"/>
      <c r="BF60" s="70"/>
      <c r="BG60" s="78"/>
      <c r="BN60" s="284"/>
      <c r="BO60" s="106"/>
      <c r="BP60" s="106"/>
      <c r="BQ60" s="106"/>
      <c r="BR60" s="106"/>
      <c r="BS60" s="106"/>
      <c r="BT60" s="106"/>
      <c r="BU60" s="227"/>
      <c r="BV60" s="63"/>
      <c r="BW60" s="243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227"/>
      <c r="CP60" s="226"/>
      <c r="CQ60" s="106"/>
      <c r="CR60" s="106"/>
      <c r="CS60" s="227"/>
      <c r="CT60" s="94"/>
      <c r="CU60" s="94"/>
      <c r="CV60" s="94"/>
      <c r="CW60" s="94"/>
      <c r="CX60" s="94"/>
      <c r="CY60" s="220"/>
      <c r="CZ60" s="220"/>
      <c r="DA60" s="220"/>
      <c r="DB60" s="220"/>
      <c r="DC60" s="220"/>
      <c r="DD60" s="220"/>
      <c r="DE60" s="220"/>
      <c r="DF60" s="220"/>
      <c r="DG60" s="220"/>
      <c r="DH60" s="220"/>
      <c r="DI60" s="220"/>
      <c r="DJ60" s="106"/>
      <c r="DK60" s="106"/>
      <c r="DL60" s="243"/>
      <c r="DM60" s="106"/>
      <c r="DN60" s="106"/>
      <c r="DO60" s="106"/>
      <c r="DP60" s="106"/>
      <c r="DQ60" s="244"/>
      <c r="DR60" s="106"/>
      <c r="DS60" s="106"/>
      <c r="DT60" s="153"/>
    </row>
    <row r="61" spans="1:124" ht="5.25" customHeight="1" thickTop="1">
      <c r="A61" s="198"/>
      <c r="B61" s="199"/>
      <c r="C61" s="199"/>
      <c r="D61" s="199"/>
      <c r="E61" s="199"/>
      <c r="F61" s="199"/>
      <c r="G61" s="199"/>
      <c r="H61" s="200"/>
      <c r="I61" s="14"/>
      <c r="P61" s="411" t="s">
        <v>211</v>
      </c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3"/>
      <c r="AE61" s="106" t="str">
        <f>IF(AND(AY25="",AY36="",AY50=""),"",SUM(AY25,AY36,AY50))</f>
        <v/>
      </c>
      <c r="AF61" s="106"/>
      <c r="AG61" s="106"/>
      <c r="AH61" s="106"/>
      <c r="AI61" s="106"/>
      <c r="AJ61" s="274" t="s">
        <v>29</v>
      </c>
      <c r="AK61" s="274"/>
      <c r="AL61" s="274"/>
      <c r="AM61" s="106" t="s">
        <v>30</v>
      </c>
      <c r="AN61" s="244"/>
      <c r="AO61" s="168"/>
      <c r="AP61" s="169"/>
      <c r="AQ61" s="169"/>
      <c r="AR61" s="169"/>
      <c r="AS61" s="170"/>
      <c r="AT61" s="322" t="s">
        <v>29</v>
      </c>
      <c r="AU61" s="274"/>
      <c r="AV61" s="274"/>
      <c r="AW61" s="106" t="s">
        <v>20</v>
      </c>
      <c r="AX61" s="106"/>
      <c r="AY61" s="287" t="str">
        <f>IF(AE61="","",AE61+AO61)</f>
        <v/>
      </c>
      <c r="AZ61" s="288"/>
      <c r="BA61" s="288"/>
      <c r="BB61" s="288"/>
      <c r="BC61" s="288"/>
      <c r="BD61" s="289"/>
      <c r="BE61" s="106" t="s">
        <v>29</v>
      </c>
      <c r="BF61" s="106"/>
      <c r="BG61" s="153"/>
      <c r="BN61" s="284"/>
      <c r="BO61" s="106"/>
      <c r="BP61" s="106"/>
      <c r="BQ61" s="106"/>
      <c r="BR61" s="106"/>
      <c r="BS61" s="106"/>
      <c r="BT61" s="106"/>
      <c r="BU61" s="227"/>
      <c r="BV61" s="63"/>
      <c r="BW61" s="243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227"/>
      <c r="CP61" s="297"/>
      <c r="CQ61" s="257"/>
      <c r="CR61" s="257"/>
      <c r="CS61" s="298"/>
      <c r="CT61" s="94"/>
      <c r="CU61" s="94"/>
      <c r="CV61" s="94"/>
      <c r="CW61" s="2"/>
      <c r="CX61" s="94"/>
      <c r="CY61" s="220"/>
      <c r="CZ61" s="220"/>
      <c r="DA61" s="220"/>
      <c r="DB61" s="220"/>
      <c r="DC61" s="220"/>
      <c r="DD61" s="220"/>
      <c r="DE61" s="220"/>
      <c r="DF61" s="220"/>
      <c r="DG61" s="220"/>
      <c r="DH61" s="220"/>
      <c r="DI61" s="220"/>
      <c r="DJ61" s="106"/>
      <c r="DK61" s="106"/>
      <c r="DL61" s="245"/>
      <c r="DM61" s="229"/>
      <c r="DN61" s="229"/>
      <c r="DO61" s="229"/>
      <c r="DP61" s="229"/>
      <c r="DQ61" s="246"/>
      <c r="DR61" s="106"/>
      <c r="DS61" s="106"/>
      <c r="DT61" s="153"/>
    </row>
    <row r="62" spans="1:124" ht="5.25" customHeight="1">
      <c r="A62" s="198"/>
      <c r="B62" s="199"/>
      <c r="C62" s="199"/>
      <c r="D62" s="199"/>
      <c r="E62" s="199"/>
      <c r="F62" s="199"/>
      <c r="G62" s="199"/>
      <c r="H62" s="200"/>
      <c r="I62" s="14"/>
      <c r="P62" s="414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6"/>
      <c r="AE62" s="106"/>
      <c r="AF62" s="106"/>
      <c r="AG62" s="106"/>
      <c r="AH62" s="106"/>
      <c r="AI62" s="106"/>
      <c r="AJ62" s="274"/>
      <c r="AK62" s="274"/>
      <c r="AL62" s="274"/>
      <c r="AM62" s="106"/>
      <c r="AN62" s="244"/>
      <c r="AO62" s="171"/>
      <c r="AP62" s="172"/>
      <c r="AQ62" s="172"/>
      <c r="AR62" s="172"/>
      <c r="AS62" s="173"/>
      <c r="AT62" s="322"/>
      <c r="AU62" s="274"/>
      <c r="AV62" s="274"/>
      <c r="AW62" s="106"/>
      <c r="AX62" s="106"/>
      <c r="AY62" s="290"/>
      <c r="AZ62" s="106"/>
      <c r="BA62" s="106"/>
      <c r="BB62" s="106"/>
      <c r="BC62" s="106"/>
      <c r="BD62" s="286"/>
      <c r="BE62" s="106"/>
      <c r="BF62" s="106"/>
      <c r="BG62" s="153"/>
      <c r="BN62" s="284"/>
      <c r="BO62" s="106"/>
      <c r="BP62" s="106"/>
      <c r="BQ62" s="106"/>
      <c r="BR62" s="106"/>
      <c r="BS62" s="106"/>
      <c r="BT62" s="106"/>
      <c r="BU62" s="227"/>
      <c r="BV62" s="63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94"/>
      <c r="CQ62" s="94"/>
      <c r="CR62" s="94"/>
      <c r="CS62" s="94"/>
      <c r="CT62" s="94"/>
      <c r="CU62" s="94"/>
      <c r="CV62" s="94"/>
      <c r="CW62" s="94"/>
      <c r="CX62" s="94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2"/>
      <c r="DK62" s="92"/>
      <c r="DL62" s="92"/>
      <c r="DM62" s="92"/>
      <c r="DN62" s="92"/>
      <c r="DO62" s="92"/>
      <c r="DP62" s="92"/>
      <c r="DQ62" s="92"/>
      <c r="DR62" s="94"/>
      <c r="DS62" s="94"/>
      <c r="DT62" s="98"/>
    </row>
    <row r="63" spans="1:124" ht="5.25" customHeight="1">
      <c r="A63" s="198"/>
      <c r="B63" s="199"/>
      <c r="C63" s="199"/>
      <c r="D63" s="199"/>
      <c r="E63" s="199"/>
      <c r="F63" s="199"/>
      <c r="G63" s="199"/>
      <c r="H63" s="200"/>
      <c r="I63" s="14"/>
      <c r="P63" s="414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6"/>
      <c r="AE63" s="106"/>
      <c r="AF63" s="106"/>
      <c r="AG63" s="106"/>
      <c r="AH63" s="106"/>
      <c r="AI63" s="106"/>
      <c r="AJ63" s="274"/>
      <c r="AK63" s="274"/>
      <c r="AL63" s="274"/>
      <c r="AM63" s="106"/>
      <c r="AN63" s="244"/>
      <c r="AO63" s="171"/>
      <c r="AP63" s="172"/>
      <c r="AQ63" s="172"/>
      <c r="AR63" s="172"/>
      <c r="AS63" s="173"/>
      <c r="AT63" s="322"/>
      <c r="AU63" s="274"/>
      <c r="AV63" s="274"/>
      <c r="AW63" s="106"/>
      <c r="AX63" s="106"/>
      <c r="AY63" s="290"/>
      <c r="AZ63" s="106"/>
      <c r="BA63" s="106"/>
      <c r="BB63" s="106"/>
      <c r="BC63" s="106"/>
      <c r="BD63" s="286"/>
      <c r="BE63" s="106"/>
      <c r="BF63" s="106"/>
      <c r="BG63" s="153"/>
      <c r="BN63" s="284"/>
      <c r="BO63" s="106"/>
      <c r="BP63" s="106"/>
      <c r="BQ63" s="106"/>
      <c r="BR63" s="106"/>
      <c r="BS63" s="106"/>
      <c r="BT63" s="106"/>
      <c r="BU63" s="227"/>
      <c r="BV63" s="63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106" t="s">
        <v>99</v>
      </c>
      <c r="CV63" s="106"/>
      <c r="CW63" s="106"/>
      <c r="CX63" s="106"/>
      <c r="CY63" s="106"/>
      <c r="CZ63" s="106"/>
      <c r="DA63" s="106"/>
      <c r="DB63" s="94"/>
      <c r="DC63" s="94"/>
      <c r="DD63" s="106" t="str">
        <f>IF(DL26="","",DL26)</f>
        <v/>
      </c>
      <c r="DE63" s="106"/>
      <c r="DF63" s="106"/>
      <c r="DG63" s="106"/>
      <c r="DH63" s="106"/>
      <c r="DI63" s="106"/>
      <c r="DJ63" s="94"/>
      <c r="DK63" s="94"/>
      <c r="DL63" s="94"/>
      <c r="DM63" s="94"/>
      <c r="DN63" s="2"/>
      <c r="DO63" s="2"/>
      <c r="DP63" s="2"/>
      <c r="DQ63" s="2"/>
      <c r="DR63" s="2"/>
      <c r="DS63" s="2"/>
      <c r="DT63" s="4"/>
    </row>
    <row r="64" spans="1:124" ht="5.25" customHeight="1" thickBot="1">
      <c r="A64" s="198"/>
      <c r="B64" s="199"/>
      <c r="C64" s="199"/>
      <c r="D64" s="199"/>
      <c r="E64" s="199"/>
      <c r="F64" s="199"/>
      <c r="G64" s="199"/>
      <c r="H64" s="200"/>
      <c r="I64" s="14"/>
      <c r="P64" s="417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418"/>
      <c r="AC64" s="418"/>
      <c r="AD64" s="419"/>
      <c r="AE64" s="106"/>
      <c r="AF64" s="106"/>
      <c r="AG64" s="106"/>
      <c r="AH64" s="106"/>
      <c r="AI64" s="106"/>
      <c r="AJ64" s="274"/>
      <c r="AK64" s="274"/>
      <c r="AL64" s="274"/>
      <c r="AM64" s="106"/>
      <c r="AN64" s="244"/>
      <c r="AO64" s="174"/>
      <c r="AP64" s="175"/>
      <c r="AQ64" s="175"/>
      <c r="AR64" s="175"/>
      <c r="AS64" s="176"/>
      <c r="AT64" s="322"/>
      <c r="AU64" s="274"/>
      <c r="AV64" s="274"/>
      <c r="AW64" s="106"/>
      <c r="AX64" s="106"/>
      <c r="AY64" s="291"/>
      <c r="AZ64" s="292"/>
      <c r="BA64" s="292"/>
      <c r="BB64" s="292"/>
      <c r="BC64" s="292"/>
      <c r="BD64" s="293"/>
      <c r="BE64" s="106"/>
      <c r="BF64" s="106"/>
      <c r="BG64" s="153"/>
      <c r="BN64" s="284"/>
      <c r="BO64" s="106"/>
      <c r="BP64" s="106"/>
      <c r="BQ64" s="106"/>
      <c r="BR64" s="106"/>
      <c r="BS64" s="106"/>
      <c r="BT64" s="106"/>
      <c r="BU64" s="227"/>
      <c r="BV64" s="63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220" t="s">
        <v>101</v>
      </c>
      <c r="CM64" s="220"/>
      <c r="CN64" s="220"/>
      <c r="CO64" s="220"/>
      <c r="CP64" s="220"/>
      <c r="CQ64" s="220"/>
      <c r="CR64" s="220"/>
      <c r="CS64" s="106" t="s">
        <v>20</v>
      </c>
      <c r="CT64" s="106"/>
      <c r="CU64" s="106"/>
      <c r="CV64" s="106"/>
      <c r="CW64" s="106"/>
      <c r="CX64" s="106"/>
      <c r="CY64" s="106"/>
      <c r="CZ64" s="106"/>
      <c r="DA64" s="106"/>
      <c r="DB64" s="106" t="s">
        <v>20</v>
      </c>
      <c r="DC64" s="106"/>
      <c r="DD64" s="106"/>
      <c r="DE64" s="106"/>
      <c r="DF64" s="106"/>
      <c r="DG64" s="106"/>
      <c r="DH64" s="106"/>
      <c r="DI64" s="106"/>
      <c r="DJ64" s="106" t="s">
        <v>20</v>
      </c>
      <c r="DK64" s="106"/>
      <c r="DL64" s="240" t="str">
        <f>IF(DD63="","",ROUNDDOWN(DD63/DD66,2))</f>
        <v/>
      </c>
      <c r="DM64" s="241"/>
      <c r="DN64" s="241"/>
      <c r="DO64" s="241"/>
      <c r="DP64" s="241"/>
      <c r="DQ64" s="242"/>
      <c r="DR64" s="274"/>
      <c r="DS64" s="274"/>
      <c r="DT64" s="312"/>
    </row>
    <row r="65" spans="1:126" ht="5.25" customHeight="1" thickTop="1">
      <c r="A65" s="216"/>
      <c r="B65" s="217"/>
      <c r="C65" s="217"/>
      <c r="D65" s="217"/>
      <c r="E65" s="217"/>
      <c r="F65" s="217"/>
      <c r="G65" s="217"/>
      <c r="H65" s="218"/>
      <c r="I65" s="15"/>
      <c r="J65" s="31"/>
      <c r="K65" s="31"/>
      <c r="L65" s="31"/>
      <c r="M65" s="31"/>
      <c r="N65" s="31"/>
      <c r="O65" s="31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51"/>
      <c r="AD65" s="51"/>
      <c r="AE65" s="76"/>
      <c r="AF65" s="76"/>
      <c r="AG65" s="76"/>
      <c r="AH65" s="76"/>
      <c r="AI65" s="76"/>
      <c r="AJ65" s="66"/>
      <c r="AK65" s="66"/>
      <c r="AL65" s="66"/>
      <c r="AM65" s="76"/>
      <c r="AN65" s="76"/>
      <c r="AO65" s="76"/>
      <c r="AP65" s="76"/>
      <c r="AQ65" s="76"/>
      <c r="AR65" s="76"/>
      <c r="AS65" s="76"/>
      <c r="AT65" s="66"/>
      <c r="AU65" s="66"/>
      <c r="AV65" s="6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24"/>
      <c r="BN65" s="284"/>
      <c r="BO65" s="106"/>
      <c r="BP65" s="106"/>
      <c r="BQ65" s="106"/>
      <c r="BR65" s="106"/>
      <c r="BS65" s="106"/>
      <c r="BT65" s="106"/>
      <c r="BU65" s="227"/>
      <c r="BV65" s="63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220"/>
      <c r="CM65" s="220"/>
      <c r="CN65" s="220"/>
      <c r="CO65" s="220"/>
      <c r="CP65" s="220"/>
      <c r="CQ65" s="220"/>
      <c r="CR65" s="220"/>
      <c r="CS65" s="106"/>
      <c r="CT65" s="106"/>
      <c r="CU65" s="257"/>
      <c r="CV65" s="257"/>
      <c r="CW65" s="257"/>
      <c r="CX65" s="257"/>
      <c r="CY65" s="257"/>
      <c r="CZ65" s="257"/>
      <c r="DA65" s="257"/>
      <c r="DB65" s="106"/>
      <c r="DC65" s="106"/>
      <c r="DD65" s="257"/>
      <c r="DE65" s="257"/>
      <c r="DF65" s="257"/>
      <c r="DG65" s="257"/>
      <c r="DH65" s="257"/>
      <c r="DI65" s="257"/>
      <c r="DJ65" s="106"/>
      <c r="DK65" s="106"/>
      <c r="DL65" s="243"/>
      <c r="DM65" s="106"/>
      <c r="DN65" s="106"/>
      <c r="DO65" s="106"/>
      <c r="DP65" s="106"/>
      <c r="DQ65" s="244"/>
      <c r="DR65" s="274"/>
      <c r="DS65" s="274"/>
      <c r="DT65" s="312"/>
    </row>
    <row r="66" spans="1:126" ht="5.25" customHeight="1">
      <c r="A66" s="195" t="s">
        <v>71</v>
      </c>
      <c r="B66" s="196"/>
      <c r="C66" s="196"/>
      <c r="D66" s="196"/>
      <c r="E66" s="196"/>
      <c r="F66" s="196"/>
      <c r="G66" s="196"/>
      <c r="H66" s="197"/>
      <c r="I66" s="18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6"/>
      <c r="AH66" s="26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5"/>
      <c r="BN66" s="284"/>
      <c r="BO66" s="106"/>
      <c r="BP66" s="106"/>
      <c r="BQ66" s="106"/>
      <c r="BR66" s="106"/>
      <c r="BS66" s="106"/>
      <c r="BT66" s="106"/>
      <c r="BU66" s="227"/>
      <c r="BV66" s="63"/>
      <c r="BW66" s="92"/>
      <c r="BX66" s="92"/>
      <c r="BY66" s="92"/>
      <c r="BZ66" s="92"/>
      <c r="CA66" s="92"/>
      <c r="CB66" s="92"/>
      <c r="CC66" s="92"/>
      <c r="CD66" s="92"/>
      <c r="CE66" s="92"/>
      <c r="CF66" s="94"/>
      <c r="CG66" s="94"/>
      <c r="CH66" s="94"/>
      <c r="CI66" s="94"/>
      <c r="CJ66" s="94"/>
      <c r="CK66" s="94"/>
      <c r="CL66" s="220"/>
      <c r="CM66" s="220"/>
      <c r="CN66" s="220"/>
      <c r="CO66" s="220"/>
      <c r="CP66" s="220"/>
      <c r="CQ66" s="220"/>
      <c r="CR66" s="220"/>
      <c r="CS66" s="106"/>
      <c r="CT66" s="106"/>
      <c r="CU66" s="224" t="s">
        <v>100</v>
      </c>
      <c r="CV66" s="224"/>
      <c r="CW66" s="224"/>
      <c r="CX66" s="224"/>
      <c r="CY66" s="224"/>
      <c r="CZ66" s="224"/>
      <c r="DA66" s="224"/>
      <c r="DB66" s="106"/>
      <c r="DC66" s="106"/>
      <c r="DD66" s="224" t="str">
        <f>IF(DL58="","",DL58)</f>
        <v/>
      </c>
      <c r="DE66" s="224"/>
      <c r="DF66" s="224"/>
      <c r="DG66" s="224"/>
      <c r="DH66" s="224"/>
      <c r="DI66" s="224"/>
      <c r="DJ66" s="106"/>
      <c r="DK66" s="106"/>
      <c r="DL66" s="243"/>
      <c r="DM66" s="106"/>
      <c r="DN66" s="106"/>
      <c r="DO66" s="106"/>
      <c r="DP66" s="106"/>
      <c r="DQ66" s="244"/>
      <c r="DR66" s="274"/>
      <c r="DS66" s="274"/>
      <c r="DT66" s="312"/>
    </row>
    <row r="67" spans="1:126" ht="5.25" customHeight="1">
      <c r="A67" s="198"/>
      <c r="B67" s="199"/>
      <c r="C67" s="199"/>
      <c r="D67" s="199"/>
      <c r="E67" s="199"/>
      <c r="F67" s="199"/>
      <c r="G67" s="199"/>
      <c r="H67" s="200"/>
      <c r="I67" s="72"/>
      <c r="J67" s="240" t="s">
        <v>34</v>
      </c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2"/>
      <c r="AD67" s="77"/>
      <c r="AY67" s="63"/>
      <c r="AZ67" s="63"/>
      <c r="BA67" s="63"/>
      <c r="BB67" s="63"/>
      <c r="BC67" s="63"/>
      <c r="BD67" s="63"/>
      <c r="BE67" s="63"/>
      <c r="BF67" s="63"/>
      <c r="BG67" s="64"/>
      <c r="BN67" s="284"/>
      <c r="BO67" s="106"/>
      <c r="BP67" s="106"/>
      <c r="BQ67" s="106"/>
      <c r="BR67" s="106"/>
      <c r="BS67" s="106"/>
      <c r="BT67" s="106"/>
      <c r="BU67" s="227"/>
      <c r="BV67" s="63"/>
      <c r="BW67" s="92"/>
      <c r="BX67" s="92"/>
      <c r="BY67" s="92"/>
      <c r="BZ67" s="92"/>
      <c r="CA67" s="92"/>
      <c r="CB67" s="92"/>
      <c r="CC67" s="92"/>
      <c r="CD67" s="92"/>
      <c r="CE67" s="92"/>
      <c r="CF67" s="94"/>
      <c r="CG67" s="94"/>
      <c r="CH67" s="94"/>
      <c r="CI67" s="94"/>
      <c r="CJ67" s="94"/>
      <c r="CK67" s="94"/>
      <c r="CL67" s="220"/>
      <c r="CM67" s="220"/>
      <c r="CN67" s="220"/>
      <c r="CO67" s="220"/>
      <c r="CP67" s="220"/>
      <c r="CQ67" s="220"/>
      <c r="CR67" s="220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245"/>
      <c r="DM67" s="229"/>
      <c r="DN67" s="229"/>
      <c r="DO67" s="229"/>
      <c r="DP67" s="229"/>
      <c r="DQ67" s="246"/>
      <c r="DR67" s="274"/>
      <c r="DS67" s="274"/>
      <c r="DT67" s="312"/>
    </row>
    <row r="68" spans="1:126" ht="5.25" customHeight="1">
      <c r="A68" s="198"/>
      <c r="B68" s="199"/>
      <c r="C68" s="199"/>
      <c r="D68" s="199"/>
      <c r="E68" s="199"/>
      <c r="F68" s="199"/>
      <c r="G68" s="199"/>
      <c r="H68" s="200"/>
      <c r="I68" s="72"/>
      <c r="J68" s="245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46"/>
      <c r="AD68" s="77"/>
      <c r="AE68" s="313" t="s">
        <v>192</v>
      </c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5"/>
      <c r="AY68" s="63"/>
      <c r="AZ68" s="63"/>
      <c r="BA68" s="63"/>
      <c r="BB68" s="63"/>
      <c r="BC68" s="63"/>
      <c r="BD68" s="63"/>
      <c r="BE68" s="63"/>
      <c r="BF68" s="63"/>
      <c r="BG68" s="64"/>
      <c r="BN68" s="284"/>
      <c r="BO68" s="106"/>
      <c r="BP68" s="106"/>
      <c r="BQ68" s="106"/>
      <c r="BR68" s="106"/>
      <c r="BS68" s="106"/>
      <c r="BT68" s="106"/>
      <c r="BU68" s="227"/>
      <c r="BV68" s="63"/>
      <c r="BW68" s="92"/>
      <c r="BX68" s="92"/>
      <c r="BY68" s="92"/>
      <c r="BZ68" s="92"/>
      <c r="CA68" s="92"/>
      <c r="CB68" s="92"/>
      <c r="CC68" s="92"/>
      <c r="CD68" s="92"/>
      <c r="CE68" s="92"/>
      <c r="CF68" s="94"/>
      <c r="CG68" s="94"/>
      <c r="CH68" s="94"/>
      <c r="CI68" s="94"/>
      <c r="CJ68" s="94"/>
      <c r="CK68" s="94"/>
      <c r="CL68" s="94"/>
      <c r="CM68" s="94"/>
      <c r="CN68" s="94"/>
      <c r="CO68" s="92"/>
      <c r="CP68" s="92"/>
      <c r="CQ68" s="94"/>
      <c r="CR68" s="94"/>
      <c r="CS68" s="94"/>
      <c r="CT68" s="94"/>
      <c r="CU68" s="106"/>
      <c r="CV68" s="106"/>
      <c r="CW68" s="106"/>
      <c r="CX68" s="106"/>
      <c r="CY68" s="106"/>
      <c r="CZ68" s="106"/>
      <c r="DA68" s="106"/>
      <c r="DB68" s="92"/>
      <c r="DC68" s="92"/>
      <c r="DD68" s="106"/>
      <c r="DE68" s="106"/>
      <c r="DF68" s="106"/>
      <c r="DG68" s="106"/>
      <c r="DH68" s="106"/>
      <c r="DI68" s="106"/>
      <c r="DJ68" s="92"/>
      <c r="DK68" s="94"/>
      <c r="DL68" s="94"/>
      <c r="DM68" s="94"/>
      <c r="DN68" s="94"/>
      <c r="DO68" s="94"/>
      <c r="DP68" s="94"/>
      <c r="DQ68" s="94"/>
      <c r="DR68" s="94"/>
      <c r="DS68" s="94"/>
      <c r="DT68" s="98"/>
    </row>
    <row r="69" spans="1:126" ht="5.25" customHeight="1">
      <c r="A69" s="198"/>
      <c r="B69" s="199"/>
      <c r="C69" s="199"/>
      <c r="D69" s="199"/>
      <c r="E69" s="199"/>
      <c r="F69" s="199"/>
      <c r="G69" s="199"/>
      <c r="H69" s="200"/>
      <c r="I69" s="72"/>
      <c r="J69" s="306" t="s">
        <v>33</v>
      </c>
      <c r="K69" s="307"/>
      <c r="L69" s="307"/>
      <c r="M69" s="307"/>
      <c r="N69" s="307"/>
      <c r="O69" s="308"/>
      <c r="P69" s="306" t="s">
        <v>153</v>
      </c>
      <c r="Q69" s="307"/>
      <c r="R69" s="307"/>
      <c r="S69" s="308"/>
      <c r="T69" s="306" t="s">
        <v>33</v>
      </c>
      <c r="U69" s="307"/>
      <c r="V69" s="307"/>
      <c r="W69" s="307"/>
      <c r="X69" s="307"/>
      <c r="Y69" s="308"/>
      <c r="Z69" s="306" t="s">
        <v>153</v>
      </c>
      <c r="AA69" s="307"/>
      <c r="AB69" s="307"/>
      <c r="AC69" s="308"/>
      <c r="AD69" s="42"/>
      <c r="AE69" s="316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8"/>
      <c r="AY69" s="63"/>
      <c r="AZ69" s="63"/>
      <c r="BA69" s="63"/>
      <c r="BB69" s="63"/>
      <c r="BC69" s="63"/>
      <c r="BD69" s="63"/>
      <c r="BE69" s="63"/>
      <c r="BF69" s="63"/>
      <c r="BG69" s="64"/>
      <c r="BN69" s="334"/>
      <c r="BO69" s="257"/>
      <c r="BP69" s="257"/>
      <c r="BQ69" s="257"/>
      <c r="BR69" s="257"/>
      <c r="BS69" s="257"/>
      <c r="BT69" s="257"/>
      <c r="BU69" s="298"/>
      <c r="BV69" s="31"/>
      <c r="BW69" s="95"/>
      <c r="BX69" s="95"/>
      <c r="BY69" s="95"/>
      <c r="BZ69" s="95"/>
      <c r="CA69" s="95"/>
      <c r="CB69" s="95"/>
      <c r="CC69" s="95"/>
      <c r="CD69" s="95"/>
      <c r="CE69" s="95"/>
      <c r="CF69" s="66"/>
      <c r="CG69" s="66"/>
      <c r="CH69" s="66"/>
      <c r="CI69" s="66"/>
      <c r="CJ69" s="66"/>
      <c r="CK69" s="66"/>
      <c r="CL69" s="66"/>
      <c r="CM69" s="66"/>
      <c r="CN69" s="66"/>
      <c r="CO69" s="95"/>
      <c r="CP69" s="95"/>
      <c r="CQ69" s="66"/>
      <c r="CR69" s="66"/>
      <c r="CS69" s="66"/>
      <c r="CT69" s="66"/>
      <c r="CU69" s="66"/>
      <c r="CV69" s="66"/>
      <c r="CW69" s="66"/>
      <c r="CX69" s="66"/>
      <c r="CY69" s="66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66"/>
      <c r="DL69" s="66"/>
      <c r="DM69" s="66"/>
      <c r="DN69" s="66"/>
      <c r="DO69" s="66"/>
      <c r="DP69" s="66"/>
      <c r="DQ69" s="66"/>
      <c r="DR69" s="66"/>
      <c r="DS69" s="66"/>
      <c r="DT69" s="28"/>
    </row>
    <row r="70" spans="1:126" ht="5.25" customHeight="1">
      <c r="A70" s="198"/>
      <c r="B70" s="199"/>
      <c r="C70" s="199"/>
      <c r="D70" s="199"/>
      <c r="E70" s="199"/>
      <c r="F70" s="199"/>
      <c r="G70" s="199"/>
      <c r="H70" s="200"/>
      <c r="I70" s="72"/>
      <c r="J70" s="309"/>
      <c r="K70" s="310"/>
      <c r="L70" s="310"/>
      <c r="M70" s="310"/>
      <c r="N70" s="310"/>
      <c r="O70" s="311"/>
      <c r="P70" s="309"/>
      <c r="Q70" s="310"/>
      <c r="R70" s="310"/>
      <c r="S70" s="311"/>
      <c r="T70" s="309"/>
      <c r="U70" s="310"/>
      <c r="V70" s="310"/>
      <c r="W70" s="310"/>
      <c r="X70" s="310"/>
      <c r="Y70" s="311"/>
      <c r="Z70" s="309"/>
      <c r="AA70" s="310"/>
      <c r="AB70" s="310"/>
      <c r="AC70" s="311"/>
      <c r="AD70" s="42"/>
      <c r="AE70" s="316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8"/>
      <c r="AY70" s="63"/>
      <c r="AZ70" s="63"/>
      <c r="BA70" s="63"/>
      <c r="BB70" s="63"/>
      <c r="BC70" s="63"/>
      <c r="BD70" s="63"/>
      <c r="BE70" s="63"/>
      <c r="BF70" s="63"/>
      <c r="BG70" s="64"/>
      <c r="BN70" s="195" t="s">
        <v>105</v>
      </c>
      <c r="BO70" s="196"/>
      <c r="BP70" s="196"/>
      <c r="BQ70" s="196"/>
      <c r="BR70" s="196"/>
      <c r="BS70" s="196"/>
      <c r="BT70" s="196"/>
      <c r="BU70" s="197"/>
      <c r="BV70" s="91"/>
      <c r="BW70" s="91"/>
      <c r="BX70" s="91"/>
      <c r="BY70" s="27"/>
      <c r="BZ70" s="27"/>
      <c r="CA70" s="27"/>
      <c r="CB70" s="27"/>
      <c r="CC70" s="27"/>
      <c r="CD70" s="27"/>
      <c r="CE70" s="27"/>
      <c r="CF70" s="27"/>
      <c r="CG70" s="27"/>
      <c r="CH70" s="91"/>
      <c r="CI70" s="91"/>
      <c r="CJ70" s="27"/>
      <c r="CK70" s="27"/>
      <c r="CL70" s="27"/>
      <c r="CM70" s="27"/>
      <c r="CN70" s="27"/>
      <c r="CO70" s="27"/>
      <c r="CP70" s="27"/>
      <c r="CQ70" s="27"/>
      <c r="CR70" s="27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8"/>
      <c r="DO70" s="8"/>
      <c r="DP70" s="8"/>
      <c r="DQ70" s="8"/>
      <c r="DR70" s="8"/>
      <c r="DS70" s="8"/>
      <c r="DT70" s="16"/>
    </row>
    <row r="71" spans="1:126" ht="5.25" customHeight="1">
      <c r="A71" s="198"/>
      <c r="B71" s="199"/>
      <c r="C71" s="199"/>
      <c r="D71" s="199"/>
      <c r="E71" s="199"/>
      <c r="F71" s="199"/>
      <c r="G71" s="199"/>
      <c r="H71" s="200"/>
      <c r="I71" s="72"/>
      <c r="J71" s="300"/>
      <c r="K71" s="301"/>
      <c r="L71" s="301"/>
      <c r="M71" s="301"/>
      <c r="N71" s="301"/>
      <c r="O71" s="302"/>
      <c r="P71" s="168"/>
      <c r="Q71" s="169"/>
      <c r="R71" s="169"/>
      <c r="S71" s="170"/>
      <c r="T71" s="168"/>
      <c r="U71" s="169"/>
      <c r="V71" s="169"/>
      <c r="W71" s="169"/>
      <c r="X71" s="169"/>
      <c r="Y71" s="170"/>
      <c r="Z71" s="168"/>
      <c r="AA71" s="169"/>
      <c r="AB71" s="169"/>
      <c r="AC71" s="170"/>
      <c r="AD71" s="43"/>
      <c r="AE71" s="316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8"/>
      <c r="AY71" s="63"/>
      <c r="AZ71" s="63"/>
      <c r="BA71" s="63"/>
      <c r="BB71" s="63"/>
      <c r="BC71" s="63"/>
      <c r="BD71" s="63"/>
      <c r="BE71" s="63"/>
      <c r="BF71" s="63"/>
      <c r="BG71" s="64"/>
      <c r="BN71" s="198"/>
      <c r="BO71" s="199"/>
      <c r="BP71" s="199"/>
      <c r="BQ71" s="199"/>
      <c r="BR71" s="199"/>
      <c r="BS71" s="199"/>
      <c r="BT71" s="199"/>
      <c r="BU71" s="200"/>
      <c r="BV71" s="92"/>
      <c r="BW71" s="92"/>
      <c r="BX71" s="92"/>
      <c r="BY71" s="94"/>
      <c r="BZ71" s="94"/>
      <c r="CA71" s="94"/>
      <c r="CB71" s="94"/>
      <c r="CC71" s="94"/>
      <c r="CD71" s="94"/>
      <c r="CE71" s="94"/>
      <c r="CF71" s="94"/>
      <c r="CG71" s="94"/>
      <c r="CH71" s="106" t="s">
        <v>48</v>
      </c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92"/>
      <c r="CU71" s="299">
        <v>0.37</v>
      </c>
      <c r="CV71" s="299"/>
      <c r="CW71" s="56"/>
      <c r="CX71" s="92"/>
      <c r="CY71" s="92"/>
      <c r="CZ71" s="92"/>
      <c r="DA71" s="92"/>
      <c r="DB71" s="92"/>
      <c r="DC71" s="92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2"/>
      <c r="DO71" s="2"/>
      <c r="DP71" s="2"/>
      <c r="DQ71" s="2"/>
      <c r="DR71" s="2"/>
      <c r="DS71" s="2"/>
      <c r="DT71" s="4"/>
    </row>
    <row r="72" spans="1:126" ht="5.25" customHeight="1">
      <c r="A72" s="198"/>
      <c r="B72" s="199"/>
      <c r="C72" s="199"/>
      <c r="D72" s="199"/>
      <c r="E72" s="199"/>
      <c r="F72" s="199"/>
      <c r="G72" s="199"/>
      <c r="H72" s="200"/>
      <c r="I72" s="72"/>
      <c r="J72" s="303"/>
      <c r="K72" s="304"/>
      <c r="L72" s="304"/>
      <c r="M72" s="304"/>
      <c r="N72" s="304"/>
      <c r="O72" s="305"/>
      <c r="P72" s="174"/>
      <c r="Q72" s="175"/>
      <c r="R72" s="175"/>
      <c r="S72" s="176"/>
      <c r="T72" s="174"/>
      <c r="U72" s="175"/>
      <c r="V72" s="175"/>
      <c r="W72" s="175"/>
      <c r="X72" s="175"/>
      <c r="Y72" s="176"/>
      <c r="Z72" s="174"/>
      <c r="AA72" s="175"/>
      <c r="AB72" s="175"/>
      <c r="AC72" s="176"/>
      <c r="AD72" s="43"/>
      <c r="AE72" s="316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8"/>
      <c r="AY72" s="63"/>
      <c r="AZ72" s="63"/>
      <c r="BA72" s="63"/>
      <c r="BB72" s="63"/>
      <c r="BC72" s="63"/>
      <c r="BD72" s="63"/>
      <c r="BE72" s="63"/>
      <c r="BF72" s="63"/>
      <c r="BG72" s="64"/>
      <c r="BN72" s="198"/>
      <c r="BO72" s="199"/>
      <c r="BP72" s="199"/>
      <c r="BQ72" s="199"/>
      <c r="BR72" s="199"/>
      <c r="BS72" s="199"/>
      <c r="BT72" s="199"/>
      <c r="BU72" s="200"/>
      <c r="BV72" s="92"/>
      <c r="BW72" s="92"/>
      <c r="BX72" s="92"/>
      <c r="BY72" s="94"/>
      <c r="BZ72" s="94"/>
      <c r="CA72" s="94"/>
      <c r="CB72" s="94"/>
      <c r="CC72" s="94"/>
      <c r="CD72" s="94"/>
      <c r="CE72" s="94"/>
      <c r="CF72" s="94"/>
      <c r="CG72" s="94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92"/>
      <c r="CU72" s="299"/>
      <c r="CV72" s="299"/>
      <c r="CW72" s="56"/>
      <c r="CX72" s="92"/>
      <c r="CY72" s="92"/>
      <c r="CZ72" s="92"/>
      <c r="DA72" s="92"/>
      <c r="DB72" s="92"/>
      <c r="DC72" s="92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2"/>
      <c r="DO72" s="2"/>
      <c r="DP72" s="2"/>
      <c r="DQ72" s="2"/>
      <c r="DR72" s="2"/>
      <c r="DS72" s="2"/>
      <c r="DT72" s="4"/>
    </row>
    <row r="73" spans="1:126" ht="5.25" customHeight="1">
      <c r="A73" s="198"/>
      <c r="B73" s="199"/>
      <c r="C73" s="199"/>
      <c r="D73" s="199"/>
      <c r="E73" s="199"/>
      <c r="F73" s="199"/>
      <c r="G73" s="199"/>
      <c r="H73" s="200"/>
      <c r="I73" s="72"/>
      <c r="J73" s="300"/>
      <c r="K73" s="301"/>
      <c r="L73" s="301"/>
      <c r="M73" s="301"/>
      <c r="N73" s="301"/>
      <c r="O73" s="302"/>
      <c r="P73" s="168"/>
      <c r="Q73" s="169"/>
      <c r="R73" s="169"/>
      <c r="S73" s="170"/>
      <c r="T73" s="168"/>
      <c r="U73" s="169"/>
      <c r="V73" s="169"/>
      <c r="W73" s="169"/>
      <c r="X73" s="169"/>
      <c r="Y73" s="170"/>
      <c r="Z73" s="168"/>
      <c r="AA73" s="169"/>
      <c r="AB73" s="169"/>
      <c r="AC73" s="170"/>
      <c r="AD73" s="43"/>
      <c r="AE73" s="316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8"/>
      <c r="AY73" s="63"/>
      <c r="AZ73" s="63"/>
      <c r="BA73" s="63"/>
      <c r="BB73" s="63"/>
      <c r="BC73" s="63"/>
      <c r="BD73" s="63"/>
      <c r="BE73" s="63"/>
      <c r="BF73" s="63"/>
      <c r="BG73" s="64"/>
      <c r="BN73" s="198"/>
      <c r="BO73" s="199"/>
      <c r="BP73" s="199"/>
      <c r="BQ73" s="199"/>
      <c r="BR73" s="199"/>
      <c r="BS73" s="199"/>
      <c r="BT73" s="199"/>
      <c r="BU73" s="200"/>
      <c r="BV73" s="92"/>
      <c r="BW73" s="220" t="s">
        <v>138</v>
      </c>
      <c r="BX73" s="220"/>
      <c r="BY73" s="220"/>
      <c r="BZ73" s="220"/>
      <c r="CA73" s="220"/>
      <c r="CB73" s="220"/>
      <c r="CC73" s="220"/>
      <c r="CD73" s="220"/>
      <c r="CE73" s="106" t="s">
        <v>20</v>
      </c>
      <c r="CF73" s="106"/>
      <c r="CG73" s="94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92"/>
      <c r="CU73" s="299"/>
      <c r="CV73" s="299"/>
      <c r="CW73" s="106" t="s">
        <v>37</v>
      </c>
      <c r="CX73" s="106"/>
      <c r="CY73" s="106">
        <v>10</v>
      </c>
      <c r="CZ73" s="106"/>
      <c r="DA73" s="92"/>
      <c r="DB73" s="92"/>
      <c r="DC73" s="92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2"/>
      <c r="DO73" s="2"/>
      <c r="DP73" s="2"/>
      <c r="DQ73" s="2"/>
      <c r="DR73" s="2"/>
      <c r="DS73" s="2"/>
      <c r="DT73" s="4"/>
    </row>
    <row r="74" spans="1:126" ht="5.25" customHeight="1">
      <c r="A74" s="198"/>
      <c r="B74" s="199"/>
      <c r="C74" s="199"/>
      <c r="D74" s="199"/>
      <c r="E74" s="199"/>
      <c r="F74" s="199"/>
      <c r="G74" s="199"/>
      <c r="H74" s="200"/>
      <c r="I74" s="72"/>
      <c r="J74" s="303"/>
      <c r="K74" s="304"/>
      <c r="L74" s="304"/>
      <c r="M74" s="304"/>
      <c r="N74" s="304"/>
      <c r="O74" s="305"/>
      <c r="P74" s="174"/>
      <c r="Q74" s="175"/>
      <c r="R74" s="175"/>
      <c r="S74" s="176"/>
      <c r="T74" s="174"/>
      <c r="U74" s="175"/>
      <c r="V74" s="175"/>
      <c r="W74" s="175"/>
      <c r="X74" s="175"/>
      <c r="Y74" s="176"/>
      <c r="Z74" s="174"/>
      <c r="AA74" s="175"/>
      <c r="AB74" s="175"/>
      <c r="AC74" s="176"/>
      <c r="AD74" s="43"/>
      <c r="AE74" s="316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8"/>
      <c r="AY74" s="63"/>
      <c r="AZ74" s="63"/>
      <c r="BA74" s="63"/>
      <c r="BB74" s="63"/>
      <c r="BC74" s="63"/>
      <c r="BD74" s="63"/>
      <c r="BE74" s="63"/>
      <c r="BF74" s="63"/>
      <c r="BG74" s="64"/>
      <c r="BN74" s="198"/>
      <c r="BO74" s="199"/>
      <c r="BP74" s="199"/>
      <c r="BQ74" s="199"/>
      <c r="BR74" s="199"/>
      <c r="BS74" s="199"/>
      <c r="BT74" s="199"/>
      <c r="BU74" s="200"/>
      <c r="BV74" s="92"/>
      <c r="BW74" s="220"/>
      <c r="BX74" s="220"/>
      <c r="BY74" s="220"/>
      <c r="BZ74" s="220"/>
      <c r="CA74" s="220"/>
      <c r="CB74" s="220"/>
      <c r="CC74" s="220"/>
      <c r="CD74" s="220"/>
      <c r="CE74" s="106"/>
      <c r="CF74" s="106"/>
      <c r="CG74" s="94"/>
      <c r="CH74" s="257"/>
      <c r="CI74" s="257"/>
      <c r="CJ74" s="257"/>
      <c r="CK74" s="257"/>
      <c r="CL74" s="257"/>
      <c r="CM74" s="257"/>
      <c r="CN74" s="257"/>
      <c r="CO74" s="257"/>
      <c r="CP74" s="257"/>
      <c r="CQ74" s="257"/>
      <c r="CR74" s="257"/>
      <c r="CS74" s="257"/>
      <c r="CT74" s="92"/>
      <c r="CU74" s="92"/>
      <c r="CV74" s="92"/>
      <c r="CW74" s="106"/>
      <c r="CX74" s="106"/>
      <c r="CY74" s="106"/>
      <c r="CZ74" s="106"/>
      <c r="DA74" s="92"/>
      <c r="DB74" s="92"/>
      <c r="DC74" s="92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2"/>
      <c r="DO74" s="2"/>
      <c r="DP74" s="2"/>
      <c r="DQ74" s="2"/>
      <c r="DR74" s="2"/>
      <c r="DS74" s="2"/>
      <c r="DT74" s="4"/>
    </row>
    <row r="75" spans="1:126" ht="5.25" customHeight="1">
      <c r="A75" s="198"/>
      <c r="B75" s="199"/>
      <c r="C75" s="199"/>
      <c r="D75" s="199"/>
      <c r="E75" s="199"/>
      <c r="F75" s="199"/>
      <c r="G75" s="199"/>
      <c r="H75" s="200"/>
      <c r="I75" s="72"/>
      <c r="J75" s="300"/>
      <c r="K75" s="301"/>
      <c r="L75" s="301"/>
      <c r="M75" s="301"/>
      <c r="N75" s="301"/>
      <c r="O75" s="302"/>
      <c r="P75" s="168"/>
      <c r="Q75" s="169"/>
      <c r="R75" s="169"/>
      <c r="S75" s="170"/>
      <c r="T75" s="168"/>
      <c r="U75" s="169"/>
      <c r="V75" s="169"/>
      <c r="W75" s="169"/>
      <c r="X75" s="169"/>
      <c r="Y75" s="170"/>
      <c r="Z75" s="168"/>
      <c r="AA75" s="169"/>
      <c r="AB75" s="169"/>
      <c r="AC75" s="170"/>
      <c r="AD75" s="43"/>
      <c r="AE75" s="316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8"/>
      <c r="AY75" s="2"/>
      <c r="AZ75" s="2"/>
      <c r="BA75" s="2"/>
      <c r="BB75" s="2"/>
      <c r="BC75" s="2"/>
      <c r="BD75" s="2"/>
      <c r="BE75" s="70"/>
      <c r="BF75" s="70"/>
      <c r="BG75" s="78"/>
      <c r="BN75" s="198"/>
      <c r="BO75" s="199"/>
      <c r="BP75" s="199"/>
      <c r="BQ75" s="199"/>
      <c r="BR75" s="199"/>
      <c r="BS75" s="199"/>
      <c r="BT75" s="199"/>
      <c r="BU75" s="200"/>
      <c r="BV75" s="2"/>
      <c r="BW75" s="220"/>
      <c r="BX75" s="220"/>
      <c r="BY75" s="220"/>
      <c r="BZ75" s="220"/>
      <c r="CA75" s="220"/>
      <c r="CB75" s="220"/>
      <c r="CC75" s="220"/>
      <c r="CD75" s="220"/>
      <c r="CE75" s="106"/>
      <c r="CF75" s="106"/>
      <c r="CG75" s="94"/>
      <c r="CH75" s="224" t="s">
        <v>57</v>
      </c>
      <c r="CI75" s="224"/>
      <c r="CJ75" s="224"/>
      <c r="CK75" s="224"/>
      <c r="CL75" s="224"/>
      <c r="CM75" s="224"/>
      <c r="CN75" s="224"/>
      <c r="CO75" s="224"/>
      <c r="CP75" s="224"/>
      <c r="CQ75" s="224"/>
      <c r="CR75" s="294">
        <v>0.56999999999999995</v>
      </c>
      <c r="CS75" s="294"/>
      <c r="CT75" s="2"/>
      <c r="CU75" s="2"/>
      <c r="CV75" s="2"/>
      <c r="CW75" s="106"/>
      <c r="CX75" s="106"/>
      <c r="CY75" s="106"/>
      <c r="CZ75" s="106"/>
      <c r="DA75" s="94"/>
      <c r="DB75" s="94"/>
      <c r="DC75" s="94"/>
      <c r="DD75" s="2"/>
      <c r="DE75" s="2"/>
      <c r="DF75" s="94"/>
      <c r="DG75" s="2"/>
      <c r="DH75" s="2"/>
      <c r="DI75" s="2"/>
      <c r="DJ75" s="2"/>
      <c r="DK75" s="2"/>
      <c r="DL75" s="94"/>
      <c r="DM75" s="94"/>
      <c r="DN75" s="2"/>
      <c r="DO75" s="2"/>
      <c r="DP75" s="2"/>
      <c r="DQ75" s="2"/>
      <c r="DR75" s="2"/>
      <c r="DS75" s="2"/>
      <c r="DT75" s="4"/>
    </row>
    <row r="76" spans="1:126" ht="5.25" customHeight="1">
      <c r="A76" s="198"/>
      <c r="B76" s="199"/>
      <c r="C76" s="199"/>
      <c r="D76" s="199"/>
      <c r="E76" s="199"/>
      <c r="F76" s="199"/>
      <c r="G76" s="199"/>
      <c r="H76" s="200"/>
      <c r="I76" s="72"/>
      <c r="J76" s="303"/>
      <c r="K76" s="304"/>
      <c r="L76" s="304"/>
      <c r="M76" s="304"/>
      <c r="N76" s="304"/>
      <c r="O76" s="305"/>
      <c r="P76" s="174"/>
      <c r="Q76" s="175"/>
      <c r="R76" s="175"/>
      <c r="S76" s="176"/>
      <c r="T76" s="174"/>
      <c r="U76" s="175"/>
      <c r="V76" s="175"/>
      <c r="W76" s="175"/>
      <c r="X76" s="175"/>
      <c r="Y76" s="176"/>
      <c r="Z76" s="174"/>
      <c r="AA76" s="175"/>
      <c r="AB76" s="175"/>
      <c r="AC76" s="176"/>
      <c r="AD76" s="43"/>
      <c r="AE76" s="319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1"/>
      <c r="AY76" s="2"/>
      <c r="AZ76" s="2"/>
      <c r="BA76" s="2"/>
      <c r="BB76" s="2"/>
      <c r="BC76" s="2"/>
      <c r="BD76" s="2"/>
      <c r="BE76" s="70"/>
      <c r="BF76" s="70"/>
      <c r="BG76" s="78"/>
      <c r="BN76" s="198"/>
      <c r="BO76" s="199"/>
      <c r="BP76" s="199"/>
      <c r="BQ76" s="199"/>
      <c r="BR76" s="199"/>
      <c r="BS76" s="199"/>
      <c r="BT76" s="199"/>
      <c r="BU76" s="200"/>
      <c r="BV76" s="2"/>
      <c r="BW76" s="220"/>
      <c r="BX76" s="220"/>
      <c r="BY76" s="220"/>
      <c r="BZ76" s="220"/>
      <c r="CA76" s="220"/>
      <c r="CB76" s="220"/>
      <c r="CC76" s="220"/>
      <c r="CD76" s="220"/>
      <c r="CE76" s="106"/>
      <c r="CF76" s="106"/>
      <c r="CG76" s="94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295"/>
      <c r="CS76" s="295"/>
      <c r="CT76" s="94"/>
      <c r="CU76" s="2"/>
      <c r="CV76" s="2"/>
      <c r="CW76" s="106"/>
      <c r="CX76" s="106"/>
      <c r="CY76" s="106"/>
      <c r="CZ76" s="106"/>
      <c r="DA76" s="2"/>
      <c r="DB76" s="94"/>
      <c r="DC76" s="94"/>
      <c r="DD76" s="2"/>
      <c r="DE76" s="2"/>
      <c r="DF76" s="94"/>
      <c r="DG76" s="2"/>
      <c r="DH76" s="2"/>
      <c r="DI76" s="2"/>
      <c r="DJ76" s="2"/>
      <c r="DK76" s="2"/>
      <c r="DL76" s="94"/>
      <c r="DM76" s="94"/>
      <c r="DN76" s="2"/>
      <c r="DO76" s="2"/>
      <c r="DP76" s="2"/>
      <c r="DQ76" s="2"/>
      <c r="DR76" s="2"/>
      <c r="DS76" s="2"/>
      <c r="DT76" s="4"/>
    </row>
    <row r="77" spans="1:126" ht="5.25" customHeight="1">
      <c r="A77" s="198"/>
      <c r="B77" s="199"/>
      <c r="C77" s="199"/>
      <c r="D77" s="199"/>
      <c r="E77" s="199"/>
      <c r="F77" s="199"/>
      <c r="G77" s="199"/>
      <c r="H77" s="200"/>
      <c r="I77" s="72"/>
      <c r="J77" s="300"/>
      <c r="K77" s="301"/>
      <c r="L77" s="301"/>
      <c r="M77" s="301"/>
      <c r="N77" s="301"/>
      <c r="O77" s="302"/>
      <c r="P77" s="168"/>
      <c r="Q77" s="169"/>
      <c r="R77" s="169"/>
      <c r="S77" s="170"/>
      <c r="T77" s="168"/>
      <c r="U77" s="169"/>
      <c r="V77" s="169"/>
      <c r="W77" s="169"/>
      <c r="X77" s="169"/>
      <c r="Y77" s="170"/>
      <c r="Z77" s="168"/>
      <c r="AA77" s="169"/>
      <c r="AB77" s="169"/>
      <c r="AC77" s="170"/>
      <c r="AD77" s="43"/>
      <c r="AY77" s="2"/>
      <c r="AZ77" s="2"/>
      <c r="BA77" s="2"/>
      <c r="BB77" s="2"/>
      <c r="BC77" s="2"/>
      <c r="BD77" s="2"/>
      <c r="BE77" s="70"/>
      <c r="BF77" s="70"/>
      <c r="BG77" s="78"/>
      <c r="BN77" s="198"/>
      <c r="BO77" s="199"/>
      <c r="BP77" s="199"/>
      <c r="BQ77" s="199"/>
      <c r="BR77" s="199"/>
      <c r="BS77" s="199"/>
      <c r="BT77" s="199"/>
      <c r="BU77" s="200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94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295"/>
      <c r="CS77" s="295"/>
      <c r="CT77" s="94"/>
      <c r="CU77" s="94"/>
      <c r="CV77" s="2"/>
      <c r="CW77" s="2"/>
      <c r="CX77" s="2"/>
      <c r="CY77" s="2"/>
      <c r="CZ77" s="2"/>
      <c r="DA77" s="2"/>
      <c r="DB77" s="94"/>
      <c r="DC77" s="94"/>
      <c r="DD77" s="2"/>
      <c r="DE77" s="2"/>
      <c r="DF77" s="94"/>
      <c r="DG77" s="2"/>
      <c r="DH77" s="2"/>
      <c r="DI77" s="2"/>
      <c r="DJ77" s="2"/>
      <c r="DK77" s="2"/>
      <c r="DL77" s="94"/>
      <c r="DM77" s="94"/>
      <c r="DN77" s="2"/>
      <c r="DO77" s="2"/>
      <c r="DP77" s="2"/>
      <c r="DQ77" s="2"/>
      <c r="DR77" s="2"/>
      <c r="DS77" s="2"/>
      <c r="DT77" s="4"/>
    </row>
    <row r="78" spans="1:126" ht="5.25" customHeight="1">
      <c r="A78" s="198"/>
      <c r="B78" s="199"/>
      <c r="C78" s="199"/>
      <c r="D78" s="199"/>
      <c r="E78" s="199"/>
      <c r="F78" s="199"/>
      <c r="G78" s="199"/>
      <c r="H78" s="200"/>
      <c r="I78" s="72"/>
      <c r="J78" s="303"/>
      <c r="K78" s="304"/>
      <c r="L78" s="304"/>
      <c r="M78" s="304"/>
      <c r="N78" s="304"/>
      <c r="O78" s="305"/>
      <c r="P78" s="174"/>
      <c r="Q78" s="175"/>
      <c r="R78" s="175"/>
      <c r="S78" s="176"/>
      <c r="T78" s="174"/>
      <c r="U78" s="175"/>
      <c r="V78" s="175"/>
      <c r="W78" s="175"/>
      <c r="X78" s="175"/>
      <c r="Y78" s="176"/>
      <c r="Z78" s="174"/>
      <c r="AA78" s="175"/>
      <c r="AB78" s="175"/>
      <c r="AC78" s="176"/>
      <c r="AD78" s="43"/>
      <c r="AY78" s="106" t="s">
        <v>113</v>
      </c>
      <c r="AZ78" s="106"/>
      <c r="BA78" s="106"/>
      <c r="BB78" s="106"/>
      <c r="BC78" s="106"/>
      <c r="BD78" s="106"/>
      <c r="BE78" s="70"/>
      <c r="BF78" s="70"/>
      <c r="BG78" s="78"/>
      <c r="BN78" s="198"/>
      <c r="BO78" s="199"/>
      <c r="BP78" s="199"/>
      <c r="BQ78" s="199"/>
      <c r="BR78" s="199"/>
      <c r="BS78" s="199"/>
      <c r="BT78" s="199"/>
      <c r="BU78" s="200"/>
      <c r="BV78" s="2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295"/>
      <c r="CS78" s="295"/>
      <c r="CT78" s="94"/>
      <c r="CU78" s="94"/>
      <c r="CV78" s="2"/>
      <c r="CW78" s="2"/>
      <c r="CX78" s="92"/>
      <c r="CY78" s="92"/>
      <c r="CZ78" s="94"/>
      <c r="DA78" s="94"/>
      <c r="DB78" s="94"/>
      <c r="DC78" s="94"/>
      <c r="DD78" s="2"/>
      <c r="DE78" s="2"/>
      <c r="DF78" s="94"/>
      <c r="DG78" s="2"/>
      <c r="DH78" s="2"/>
      <c r="DI78" s="2"/>
      <c r="DJ78" s="2"/>
      <c r="DK78" s="2"/>
      <c r="DL78" s="94"/>
      <c r="DM78" s="94"/>
      <c r="DN78" s="2"/>
      <c r="DO78" s="2"/>
      <c r="DP78" s="2"/>
      <c r="DQ78" s="2"/>
      <c r="DR78" s="2"/>
      <c r="DS78" s="2"/>
      <c r="DT78" s="4"/>
    </row>
    <row r="79" spans="1:126" ht="5.25" customHeight="1">
      <c r="A79" s="198"/>
      <c r="B79" s="199"/>
      <c r="C79" s="199"/>
      <c r="D79" s="199"/>
      <c r="E79" s="199"/>
      <c r="F79" s="199"/>
      <c r="G79" s="199"/>
      <c r="H79" s="200"/>
      <c r="I79" s="72"/>
      <c r="J79" s="300"/>
      <c r="K79" s="301"/>
      <c r="L79" s="301"/>
      <c r="M79" s="301"/>
      <c r="N79" s="301"/>
      <c r="O79" s="302"/>
      <c r="P79" s="168"/>
      <c r="Q79" s="169"/>
      <c r="R79" s="169"/>
      <c r="S79" s="170"/>
      <c r="T79" s="168"/>
      <c r="U79" s="169"/>
      <c r="V79" s="169"/>
      <c r="W79" s="169"/>
      <c r="X79" s="169"/>
      <c r="Y79" s="170"/>
      <c r="Z79" s="168"/>
      <c r="AA79" s="169"/>
      <c r="AB79" s="169"/>
      <c r="AC79" s="170"/>
      <c r="AD79" s="43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63"/>
      <c r="AX79" s="63"/>
      <c r="AY79" s="106"/>
      <c r="AZ79" s="106"/>
      <c r="BA79" s="106"/>
      <c r="BB79" s="106"/>
      <c r="BC79" s="106"/>
      <c r="BD79" s="106"/>
      <c r="BE79" s="70"/>
      <c r="BF79" s="70"/>
      <c r="BG79" s="78"/>
      <c r="BN79" s="198"/>
      <c r="BO79" s="199"/>
      <c r="BP79" s="199"/>
      <c r="BQ79" s="199"/>
      <c r="BR79" s="199"/>
      <c r="BS79" s="199"/>
      <c r="BT79" s="199"/>
      <c r="BU79" s="200"/>
      <c r="BV79" s="2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103"/>
      <c r="CS79" s="103"/>
      <c r="CT79" s="94"/>
      <c r="CU79" s="94"/>
      <c r="CV79" s="2"/>
      <c r="CW79" s="2"/>
      <c r="CX79" s="92"/>
      <c r="CY79" s="92"/>
      <c r="CZ79" s="94"/>
      <c r="DA79" s="94"/>
      <c r="DB79" s="94"/>
      <c r="DC79" s="94"/>
      <c r="DD79" s="94"/>
      <c r="DE79" s="94"/>
      <c r="DF79" s="94"/>
      <c r="DG79" s="2"/>
      <c r="DH79" s="2"/>
      <c r="DI79" s="2"/>
      <c r="DJ79" s="2"/>
      <c r="DK79" s="2"/>
      <c r="DL79" s="94"/>
      <c r="DM79" s="94"/>
      <c r="DN79" s="2"/>
      <c r="DO79" s="2"/>
      <c r="DP79" s="2"/>
      <c r="DQ79" s="2"/>
      <c r="DR79" s="2"/>
      <c r="DS79" s="2"/>
      <c r="DT79" s="4"/>
    </row>
    <row r="80" spans="1:126" ht="5.25" customHeight="1">
      <c r="A80" s="198"/>
      <c r="B80" s="199"/>
      <c r="C80" s="199"/>
      <c r="D80" s="199"/>
      <c r="E80" s="199"/>
      <c r="F80" s="199"/>
      <c r="G80" s="199"/>
      <c r="H80" s="200"/>
      <c r="I80" s="72"/>
      <c r="J80" s="303"/>
      <c r="K80" s="304"/>
      <c r="L80" s="304"/>
      <c r="M80" s="304"/>
      <c r="N80" s="304"/>
      <c r="O80" s="305"/>
      <c r="P80" s="174"/>
      <c r="Q80" s="175"/>
      <c r="R80" s="175"/>
      <c r="S80" s="176"/>
      <c r="T80" s="174"/>
      <c r="U80" s="175"/>
      <c r="V80" s="175"/>
      <c r="W80" s="175"/>
      <c r="X80" s="175"/>
      <c r="Y80" s="176"/>
      <c r="Z80" s="174"/>
      <c r="AA80" s="175"/>
      <c r="AB80" s="175"/>
      <c r="AC80" s="176"/>
      <c r="AD80" s="43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63"/>
      <c r="AX80" s="63"/>
      <c r="AY80" s="106"/>
      <c r="AZ80" s="106"/>
      <c r="BA80" s="106"/>
      <c r="BB80" s="106"/>
      <c r="BC80" s="106"/>
      <c r="BD80" s="106"/>
      <c r="BE80" s="70"/>
      <c r="BF80" s="70"/>
      <c r="BG80" s="78"/>
      <c r="BN80" s="198"/>
      <c r="BO80" s="199"/>
      <c r="BP80" s="199"/>
      <c r="BQ80" s="199"/>
      <c r="BR80" s="199"/>
      <c r="BS80" s="199"/>
      <c r="BT80" s="199"/>
      <c r="BU80" s="200"/>
      <c r="BV80" s="2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2"/>
      <c r="CS80" s="94"/>
      <c r="CT80" s="94"/>
      <c r="CU80" s="94"/>
      <c r="CV80" s="94"/>
      <c r="CW80" s="94"/>
      <c r="CX80" s="94"/>
      <c r="CY80" s="92"/>
      <c r="CZ80" s="92"/>
      <c r="DA80" s="94"/>
      <c r="DB80" s="94"/>
      <c r="DC80" s="94"/>
      <c r="DD80" s="94"/>
      <c r="DE80" s="94"/>
      <c r="DF80" s="94"/>
      <c r="DG80" s="94"/>
      <c r="DH80" s="2"/>
      <c r="DI80" s="2"/>
      <c r="DJ80" s="2"/>
      <c r="DK80" s="2"/>
      <c r="DL80" s="2"/>
      <c r="DM80" s="94"/>
      <c r="DN80" s="94"/>
      <c r="DO80" s="2"/>
      <c r="DP80" s="2"/>
      <c r="DQ80" s="2"/>
      <c r="DR80" s="2"/>
      <c r="DS80" s="2"/>
      <c r="DT80" s="4"/>
      <c r="DU80" s="2"/>
      <c r="DV80" s="2"/>
    </row>
    <row r="81" spans="1:124" ht="5.25" customHeight="1">
      <c r="A81" s="198"/>
      <c r="B81" s="199"/>
      <c r="C81" s="199"/>
      <c r="D81" s="199"/>
      <c r="E81" s="199"/>
      <c r="F81" s="199"/>
      <c r="G81" s="199"/>
      <c r="H81" s="200"/>
      <c r="I81" s="72"/>
      <c r="J81" s="300"/>
      <c r="K81" s="301"/>
      <c r="L81" s="301"/>
      <c r="M81" s="301"/>
      <c r="N81" s="301"/>
      <c r="O81" s="302"/>
      <c r="P81" s="168"/>
      <c r="Q81" s="169"/>
      <c r="R81" s="169"/>
      <c r="S81" s="170"/>
      <c r="T81" s="168"/>
      <c r="U81" s="169"/>
      <c r="V81" s="169"/>
      <c r="W81" s="169"/>
      <c r="X81" s="169"/>
      <c r="Y81" s="170"/>
      <c r="Z81" s="168"/>
      <c r="AA81" s="169"/>
      <c r="AB81" s="169"/>
      <c r="AC81" s="170"/>
      <c r="AD81" s="44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63"/>
      <c r="AX81" s="63"/>
      <c r="AY81" s="106"/>
      <c r="AZ81" s="106"/>
      <c r="BA81" s="106"/>
      <c r="BB81" s="106"/>
      <c r="BC81" s="106"/>
      <c r="BD81" s="106"/>
      <c r="BE81" s="70"/>
      <c r="BF81" s="70"/>
      <c r="BG81" s="78"/>
      <c r="BN81" s="198"/>
      <c r="BO81" s="199"/>
      <c r="BP81" s="199"/>
      <c r="BQ81" s="199"/>
      <c r="BR81" s="199"/>
      <c r="BS81" s="199"/>
      <c r="BT81" s="199"/>
      <c r="BU81" s="200"/>
      <c r="BV81" s="2"/>
      <c r="BW81" s="94"/>
      <c r="BX81" s="94"/>
      <c r="BY81" s="94"/>
      <c r="BZ81" s="106" t="s">
        <v>9</v>
      </c>
      <c r="CA81" s="106"/>
      <c r="CB81" s="94"/>
      <c r="CC81" s="106" t="str">
        <f>IF(AY115="","",AY115)</f>
        <v/>
      </c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92"/>
      <c r="CP81" s="299">
        <v>0.37</v>
      </c>
      <c r="CQ81" s="299"/>
      <c r="CR81" s="92"/>
      <c r="CS81" s="94"/>
      <c r="CT81" s="94"/>
      <c r="CU81" s="94"/>
      <c r="CV81" s="94"/>
      <c r="CW81" s="94"/>
      <c r="CX81" s="94"/>
      <c r="CY81" s="92"/>
      <c r="CZ81" s="92"/>
      <c r="DA81" s="94"/>
      <c r="DB81" s="94"/>
      <c r="DC81" s="94"/>
      <c r="DD81" s="94"/>
      <c r="DE81" s="94"/>
      <c r="DF81" s="94"/>
      <c r="DG81" s="94"/>
      <c r="DH81" s="2"/>
      <c r="DI81" s="2"/>
      <c r="DJ81" s="2"/>
      <c r="DK81" s="2"/>
      <c r="DL81" s="2"/>
      <c r="DM81" s="94"/>
      <c r="DN81" s="94"/>
      <c r="DO81" s="2"/>
      <c r="DP81" s="2"/>
      <c r="DQ81" s="2"/>
      <c r="DR81" s="2"/>
      <c r="DS81" s="2"/>
      <c r="DT81" s="4"/>
    </row>
    <row r="82" spans="1:124" ht="5.25" customHeight="1" thickBot="1">
      <c r="A82" s="198"/>
      <c r="B82" s="199"/>
      <c r="C82" s="199"/>
      <c r="D82" s="199"/>
      <c r="E82" s="199"/>
      <c r="F82" s="199"/>
      <c r="G82" s="199"/>
      <c r="H82" s="200"/>
      <c r="I82" s="72"/>
      <c r="J82" s="303"/>
      <c r="K82" s="304"/>
      <c r="L82" s="304"/>
      <c r="M82" s="304"/>
      <c r="N82" s="304"/>
      <c r="O82" s="305"/>
      <c r="P82" s="174"/>
      <c r="Q82" s="175"/>
      <c r="R82" s="175"/>
      <c r="S82" s="176"/>
      <c r="T82" s="174"/>
      <c r="U82" s="175"/>
      <c r="V82" s="175"/>
      <c r="W82" s="175"/>
      <c r="X82" s="175"/>
      <c r="Y82" s="176"/>
      <c r="Z82" s="174"/>
      <c r="AA82" s="175"/>
      <c r="AB82" s="175"/>
      <c r="AC82" s="176"/>
      <c r="AD82" s="44"/>
      <c r="AE82" s="50"/>
      <c r="AF82" s="50"/>
      <c r="AG82" s="50"/>
      <c r="AH82" s="50"/>
      <c r="AI82" s="50"/>
      <c r="AJ82" s="50"/>
      <c r="AK82" s="50"/>
      <c r="AL82" s="50"/>
      <c r="AM82" s="220" t="s">
        <v>72</v>
      </c>
      <c r="AN82" s="220"/>
      <c r="AO82" s="220"/>
      <c r="AP82" s="220"/>
      <c r="AQ82" s="220"/>
      <c r="AR82" s="220"/>
      <c r="AS82" s="220"/>
      <c r="AT82" s="220"/>
      <c r="AU82" s="220"/>
      <c r="AV82" s="220"/>
      <c r="AW82" s="63"/>
      <c r="AX82" s="63"/>
      <c r="AY82" s="168"/>
      <c r="AZ82" s="169"/>
      <c r="BA82" s="169"/>
      <c r="BB82" s="169"/>
      <c r="BC82" s="169"/>
      <c r="BD82" s="170"/>
      <c r="BE82" s="106" t="s">
        <v>5</v>
      </c>
      <c r="BF82" s="106"/>
      <c r="BG82" s="153"/>
      <c r="BN82" s="198"/>
      <c r="BO82" s="199"/>
      <c r="BP82" s="199"/>
      <c r="BQ82" s="199"/>
      <c r="BR82" s="199"/>
      <c r="BS82" s="199"/>
      <c r="BT82" s="199"/>
      <c r="BU82" s="200"/>
      <c r="BV82" s="2"/>
      <c r="BW82" s="99"/>
      <c r="BX82" s="99"/>
      <c r="BY82" s="99"/>
      <c r="BZ82" s="106"/>
      <c r="CA82" s="106"/>
      <c r="CB82" s="94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92"/>
      <c r="CP82" s="299"/>
      <c r="CQ82" s="299"/>
      <c r="CR82" s="94"/>
      <c r="CS82" s="94"/>
      <c r="CT82" s="94"/>
      <c r="CU82" s="94"/>
      <c r="CV82" s="94"/>
      <c r="CW82" s="94"/>
      <c r="CX82" s="94"/>
      <c r="CY82" s="92"/>
      <c r="CZ82" s="92"/>
      <c r="DA82" s="94"/>
      <c r="DB82" s="94"/>
      <c r="DC82" s="94"/>
      <c r="DD82" s="94"/>
      <c r="DE82" s="94"/>
      <c r="DF82" s="94"/>
      <c r="DG82" s="94"/>
      <c r="DH82" s="2"/>
      <c r="DI82" s="2"/>
      <c r="DJ82" s="2"/>
      <c r="DK82" s="2"/>
      <c r="DL82" s="2"/>
      <c r="DM82" s="94"/>
      <c r="DN82" s="94"/>
      <c r="DO82" s="2"/>
      <c r="DP82" s="2"/>
      <c r="DQ82" s="2"/>
      <c r="DR82" s="2"/>
      <c r="DS82" s="2"/>
      <c r="DT82" s="4"/>
    </row>
    <row r="83" spans="1:124" ht="5.25" customHeight="1" thickTop="1">
      <c r="A83" s="198"/>
      <c r="B83" s="199"/>
      <c r="C83" s="199"/>
      <c r="D83" s="199"/>
      <c r="E83" s="199"/>
      <c r="F83" s="199"/>
      <c r="G83" s="199"/>
      <c r="H83" s="200"/>
      <c r="I83" s="72"/>
      <c r="J83" s="240" t="s">
        <v>74</v>
      </c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96"/>
      <c r="Z83" s="223" t="str">
        <f>IF(P71="","",SUM(P71:S82,Z71:AC82))</f>
        <v/>
      </c>
      <c r="AA83" s="224"/>
      <c r="AB83" s="224"/>
      <c r="AC83" s="225"/>
      <c r="AD83" s="44"/>
      <c r="AE83" s="44"/>
      <c r="AF83" s="44"/>
      <c r="AG83" s="44"/>
      <c r="AH83" s="44"/>
      <c r="AI83" s="44"/>
      <c r="AJ83" s="44"/>
      <c r="AK83" s="44"/>
      <c r="AL83" s="44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106" t="s">
        <v>9</v>
      </c>
      <c r="AX83" s="106"/>
      <c r="AY83" s="171"/>
      <c r="AZ83" s="172"/>
      <c r="BA83" s="172"/>
      <c r="BB83" s="172"/>
      <c r="BC83" s="172"/>
      <c r="BD83" s="173"/>
      <c r="BE83" s="106"/>
      <c r="BF83" s="106"/>
      <c r="BG83" s="153"/>
      <c r="BN83" s="198"/>
      <c r="BO83" s="199"/>
      <c r="BP83" s="199"/>
      <c r="BQ83" s="199"/>
      <c r="BR83" s="199"/>
      <c r="BS83" s="199"/>
      <c r="BT83" s="199"/>
      <c r="BU83" s="200"/>
      <c r="BV83" s="2"/>
      <c r="BW83" s="2"/>
      <c r="BX83" s="2"/>
      <c r="BY83" s="2"/>
      <c r="BZ83" s="106"/>
      <c r="CA83" s="106"/>
      <c r="CB83" s="94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92"/>
      <c r="CP83" s="299"/>
      <c r="CQ83" s="299"/>
      <c r="CR83" s="106" t="s">
        <v>8</v>
      </c>
      <c r="CS83" s="106"/>
      <c r="CT83" s="106">
        <v>10</v>
      </c>
      <c r="CU83" s="106"/>
      <c r="CV83" s="106" t="s">
        <v>116</v>
      </c>
      <c r="CW83" s="106"/>
      <c r="CX83" s="106" t="str">
        <f>IF(DL64="","",ROUNDUP((((CC81/(CC85*CH85^0.57)))^0.37)*10,0))</f>
        <v/>
      </c>
      <c r="CY83" s="106"/>
      <c r="CZ83" s="106"/>
      <c r="DA83" s="106"/>
      <c r="DB83" s="106" t="s">
        <v>106</v>
      </c>
      <c r="DC83" s="106"/>
      <c r="DD83" s="106" t="s">
        <v>141</v>
      </c>
      <c r="DE83" s="106"/>
      <c r="DF83" s="106"/>
      <c r="DG83" s="106"/>
      <c r="DH83" s="106"/>
      <c r="DI83" s="106"/>
      <c r="DJ83" s="106"/>
      <c r="DK83" s="286"/>
      <c r="DL83" s="287" t="str">
        <f>IF(CX83="","",IF(CX83&lt;=13,13,IF(CX83&lt;=20,20,IF(CX83&lt;=25,25,IF(CX83&lt;=40,40,IF(CX83&lt;=50,50,IF(CX83&lt;=75,75,IF(CX83&lt;=100,100,IF(CX83&lt;=150,150,"")))))))))</f>
        <v/>
      </c>
      <c r="DM83" s="288"/>
      <c r="DN83" s="288"/>
      <c r="DO83" s="288"/>
      <c r="DP83" s="288"/>
      <c r="DQ83" s="289"/>
      <c r="DR83" s="2"/>
      <c r="DS83" s="2"/>
      <c r="DT83" s="4"/>
    </row>
    <row r="84" spans="1:124" ht="5.25" customHeight="1">
      <c r="A84" s="198"/>
      <c r="B84" s="199"/>
      <c r="C84" s="199"/>
      <c r="D84" s="199"/>
      <c r="E84" s="199"/>
      <c r="F84" s="199"/>
      <c r="G84" s="199"/>
      <c r="H84" s="200"/>
      <c r="I84" s="72"/>
      <c r="J84" s="245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30"/>
      <c r="Z84" s="297"/>
      <c r="AA84" s="257"/>
      <c r="AB84" s="257"/>
      <c r="AC84" s="298"/>
      <c r="AD84" s="70"/>
      <c r="AE84" s="44"/>
      <c r="AF84" s="44"/>
      <c r="AG84" s="44"/>
      <c r="AH84" s="44"/>
      <c r="AI84" s="44"/>
      <c r="AJ84" s="44"/>
      <c r="AK84" s="44"/>
      <c r="AL84" s="44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106"/>
      <c r="AX84" s="106"/>
      <c r="AY84" s="171"/>
      <c r="AZ84" s="172"/>
      <c r="BA84" s="172"/>
      <c r="BB84" s="172"/>
      <c r="BC84" s="172"/>
      <c r="BD84" s="173"/>
      <c r="BE84" s="106"/>
      <c r="BF84" s="106"/>
      <c r="BG84" s="153"/>
      <c r="BN84" s="198"/>
      <c r="BO84" s="199"/>
      <c r="BP84" s="199"/>
      <c r="BQ84" s="199"/>
      <c r="BR84" s="199"/>
      <c r="BS84" s="199"/>
      <c r="BT84" s="199"/>
      <c r="BU84" s="200"/>
      <c r="BV84" s="2"/>
      <c r="BW84" s="2"/>
      <c r="BX84" s="2"/>
      <c r="BY84" s="2"/>
      <c r="BZ84" s="106"/>
      <c r="CA84" s="106"/>
      <c r="CB84" s="94"/>
      <c r="CC84" s="257"/>
      <c r="CD84" s="257"/>
      <c r="CE84" s="257"/>
      <c r="CF84" s="257"/>
      <c r="CG84" s="257"/>
      <c r="CH84" s="257"/>
      <c r="CI84" s="257"/>
      <c r="CJ84" s="257"/>
      <c r="CK84" s="257"/>
      <c r="CL84" s="257"/>
      <c r="CM84" s="257"/>
      <c r="CN84" s="257"/>
      <c r="CO84" s="92"/>
      <c r="CP84" s="92"/>
      <c r="CQ84" s="92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286"/>
      <c r="DL84" s="290"/>
      <c r="DM84" s="106"/>
      <c r="DN84" s="106"/>
      <c r="DO84" s="106"/>
      <c r="DP84" s="106"/>
      <c r="DQ84" s="286"/>
      <c r="DR84" s="106" t="s">
        <v>106</v>
      </c>
      <c r="DS84" s="106"/>
      <c r="DT84" s="153"/>
    </row>
    <row r="85" spans="1:124" ht="5.25" customHeight="1">
      <c r="A85" s="198"/>
      <c r="B85" s="199"/>
      <c r="C85" s="199"/>
      <c r="D85" s="199"/>
      <c r="E85" s="199"/>
      <c r="F85" s="199"/>
      <c r="G85" s="199"/>
      <c r="H85" s="200"/>
      <c r="I85" s="72"/>
      <c r="J85" s="268" t="s">
        <v>75</v>
      </c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70"/>
      <c r="AE85" s="44"/>
      <c r="AF85" s="44"/>
      <c r="AG85" s="44"/>
      <c r="AH85" s="44"/>
      <c r="AI85" s="44"/>
      <c r="AJ85" s="44"/>
      <c r="AK85" s="44"/>
      <c r="AL85" s="44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68"/>
      <c r="AX85" s="68"/>
      <c r="AY85" s="174"/>
      <c r="AZ85" s="175"/>
      <c r="BA85" s="175"/>
      <c r="BB85" s="175"/>
      <c r="BC85" s="175"/>
      <c r="BD85" s="176"/>
      <c r="BE85" s="106"/>
      <c r="BF85" s="106"/>
      <c r="BG85" s="153"/>
      <c r="BN85" s="198"/>
      <c r="BO85" s="199"/>
      <c r="BP85" s="199"/>
      <c r="BQ85" s="199"/>
      <c r="BR85" s="199"/>
      <c r="BS85" s="199"/>
      <c r="BT85" s="199"/>
      <c r="BU85" s="200"/>
      <c r="BV85" s="2"/>
      <c r="BW85" s="2"/>
      <c r="BX85" s="2"/>
      <c r="BY85" s="2"/>
      <c r="BZ85" s="106"/>
      <c r="CA85" s="106"/>
      <c r="CB85" s="94"/>
      <c r="CC85" s="224">
        <v>12.9</v>
      </c>
      <c r="CD85" s="224"/>
      <c r="CE85" s="224"/>
      <c r="CF85" s="224" t="s">
        <v>117</v>
      </c>
      <c r="CG85" s="224"/>
      <c r="CH85" s="224" t="str">
        <f>IF(DL64="","",DL64)</f>
        <v/>
      </c>
      <c r="CI85" s="224"/>
      <c r="CJ85" s="224"/>
      <c r="CK85" s="224"/>
      <c r="CL85" s="224"/>
      <c r="CM85" s="294">
        <v>0.56999999999999995</v>
      </c>
      <c r="CN85" s="294"/>
      <c r="CO85" s="2"/>
      <c r="CP85" s="2"/>
      <c r="CQ85" s="2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286"/>
      <c r="DL85" s="290"/>
      <c r="DM85" s="106"/>
      <c r="DN85" s="106"/>
      <c r="DO85" s="106"/>
      <c r="DP85" s="106"/>
      <c r="DQ85" s="286"/>
      <c r="DR85" s="106"/>
      <c r="DS85" s="106"/>
      <c r="DT85" s="153"/>
    </row>
    <row r="86" spans="1:124" ht="5.25" customHeight="1" thickBot="1">
      <c r="A86" s="198"/>
      <c r="B86" s="199"/>
      <c r="C86" s="199"/>
      <c r="D86" s="199"/>
      <c r="E86" s="199"/>
      <c r="F86" s="199"/>
      <c r="G86" s="199"/>
      <c r="H86" s="200"/>
      <c r="I86" s="72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  <c r="AA86" s="268"/>
      <c r="AB86" s="268"/>
      <c r="AC86" s="268"/>
      <c r="AD86" s="70"/>
      <c r="AE86" s="44"/>
      <c r="AF86" s="44"/>
      <c r="AG86" s="44"/>
      <c r="AH86" s="44"/>
      <c r="AI86" s="44"/>
      <c r="AJ86" s="44"/>
      <c r="AK86" s="44"/>
      <c r="AL86" s="44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70"/>
      <c r="AZ86" s="70"/>
      <c r="BA86" s="70"/>
      <c r="BB86" s="70"/>
      <c r="BC86" s="70"/>
      <c r="BD86" s="70"/>
      <c r="BE86" s="70"/>
      <c r="BF86" s="70"/>
      <c r="BG86" s="78"/>
      <c r="BN86" s="198"/>
      <c r="BO86" s="199"/>
      <c r="BP86" s="199"/>
      <c r="BQ86" s="199"/>
      <c r="BR86" s="199"/>
      <c r="BS86" s="199"/>
      <c r="BT86" s="199"/>
      <c r="BU86" s="200"/>
      <c r="BV86" s="2"/>
      <c r="BW86" s="2"/>
      <c r="BX86" s="2"/>
      <c r="BY86" s="2"/>
      <c r="BZ86" s="106"/>
      <c r="CA86" s="106"/>
      <c r="CB86" s="94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295"/>
      <c r="CN86" s="295"/>
      <c r="CO86" s="94"/>
      <c r="CP86" s="2"/>
      <c r="CQ86" s="2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  <c r="DB86" s="106"/>
      <c r="DC86" s="106"/>
      <c r="DD86" s="106"/>
      <c r="DE86" s="106"/>
      <c r="DF86" s="106"/>
      <c r="DG86" s="106"/>
      <c r="DH86" s="106"/>
      <c r="DI86" s="106"/>
      <c r="DJ86" s="106"/>
      <c r="DK86" s="286"/>
      <c r="DL86" s="291"/>
      <c r="DM86" s="292"/>
      <c r="DN86" s="292"/>
      <c r="DO86" s="292"/>
      <c r="DP86" s="292"/>
      <c r="DQ86" s="293"/>
      <c r="DR86" s="2"/>
      <c r="DS86" s="2"/>
      <c r="DT86" s="4"/>
    </row>
    <row r="87" spans="1:124" ht="5.25" customHeight="1" thickTop="1">
      <c r="A87" s="198"/>
      <c r="B87" s="199"/>
      <c r="C87" s="199"/>
      <c r="D87" s="199"/>
      <c r="E87" s="199"/>
      <c r="F87" s="199"/>
      <c r="G87" s="199"/>
      <c r="H87" s="200"/>
      <c r="I87" s="72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  <c r="AA87" s="268"/>
      <c r="AB87" s="268"/>
      <c r="AC87" s="268"/>
      <c r="AD87" s="70"/>
      <c r="AE87" s="44"/>
      <c r="AF87" s="44"/>
      <c r="AG87" s="44"/>
      <c r="AH87" s="44"/>
      <c r="AI87" s="44"/>
      <c r="AJ87" s="44"/>
      <c r="AK87" s="44"/>
      <c r="AL87" s="44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70"/>
      <c r="AZ87" s="70"/>
      <c r="BA87" s="70"/>
      <c r="BB87" s="70"/>
      <c r="BC87" s="70"/>
      <c r="BD87" s="70"/>
      <c r="BE87" s="70"/>
      <c r="BF87" s="70"/>
      <c r="BG87" s="78"/>
      <c r="BN87" s="198"/>
      <c r="BO87" s="199"/>
      <c r="BP87" s="199"/>
      <c r="BQ87" s="199"/>
      <c r="BR87" s="199"/>
      <c r="BS87" s="199"/>
      <c r="BT87" s="199"/>
      <c r="BU87" s="200"/>
      <c r="BV87" s="2"/>
      <c r="BW87" s="2"/>
      <c r="BX87" s="2"/>
      <c r="BY87" s="2"/>
      <c r="BZ87" s="106"/>
      <c r="CA87" s="106"/>
      <c r="CB87" s="94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295"/>
      <c r="CN87" s="295"/>
      <c r="CO87" s="94"/>
      <c r="CP87" s="94"/>
      <c r="CQ87" s="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4"/>
      <c r="DD87" s="94"/>
      <c r="DE87" s="99"/>
      <c r="DF87" s="99"/>
      <c r="DG87" s="99"/>
      <c r="DH87" s="99"/>
      <c r="DI87" s="99"/>
      <c r="DJ87" s="99"/>
      <c r="DK87" s="99"/>
      <c r="DL87" s="92"/>
      <c r="DM87" s="92"/>
      <c r="DN87" s="92"/>
      <c r="DO87" s="92"/>
      <c r="DP87" s="92"/>
      <c r="DQ87" s="92"/>
      <c r="DR87" s="2"/>
      <c r="DS87" s="2"/>
      <c r="DT87" s="4"/>
    </row>
    <row r="88" spans="1:124" ht="5.25" customHeight="1">
      <c r="A88" s="198"/>
      <c r="B88" s="199"/>
      <c r="C88" s="199"/>
      <c r="D88" s="199"/>
      <c r="E88" s="199"/>
      <c r="F88" s="199"/>
      <c r="G88" s="199"/>
      <c r="H88" s="200"/>
      <c r="I88" s="72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268"/>
      <c r="Z88" s="268"/>
      <c r="AA88" s="268"/>
      <c r="AB88" s="268"/>
      <c r="AC88" s="268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4"/>
      <c r="BN88" s="198"/>
      <c r="BO88" s="199"/>
      <c r="BP88" s="199"/>
      <c r="BQ88" s="199"/>
      <c r="BR88" s="199"/>
      <c r="BS88" s="199"/>
      <c r="BT88" s="199"/>
      <c r="BU88" s="200"/>
      <c r="BV88" s="2"/>
      <c r="BW88" s="2"/>
      <c r="BX88" s="2"/>
      <c r="BY88" s="2"/>
      <c r="BZ88" s="106"/>
      <c r="CA88" s="106"/>
      <c r="CB88" s="94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295"/>
      <c r="CN88" s="295"/>
      <c r="CO88" s="94"/>
      <c r="CP88" s="94"/>
      <c r="CQ88" s="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4"/>
      <c r="DD88" s="94"/>
      <c r="DE88" s="99"/>
      <c r="DF88" s="99"/>
      <c r="DG88" s="99"/>
      <c r="DH88" s="99"/>
      <c r="DI88" s="99"/>
      <c r="DJ88" s="99"/>
      <c r="DK88" s="99"/>
      <c r="DL88" s="92"/>
      <c r="DM88" s="92"/>
      <c r="DN88" s="92"/>
      <c r="DO88" s="92"/>
      <c r="DP88" s="92"/>
      <c r="DQ88" s="92"/>
      <c r="DR88" s="2"/>
      <c r="DS88" s="2"/>
      <c r="DT88" s="4"/>
    </row>
    <row r="89" spans="1:124" ht="5.25" customHeight="1">
      <c r="A89" s="216"/>
      <c r="B89" s="217"/>
      <c r="C89" s="217"/>
      <c r="D89" s="217"/>
      <c r="E89" s="217"/>
      <c r="F89" s="217"/>
      <c r="G89" s="217"/>
      <c r="H89" s="218"/>
      <c r="I89" s="19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76"/>
      <c r="AE89" s="76"/>
      <c r="AF89" s="76"/>
      <c r="AG89" s="76"/>
      <c r="AH89" s="7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28"/>
      <c r="BN89" s="216"/>
      <c r="BO89" s="217"/>
      <c r="BP89" s="217"/>
      <c r="BQ89" s="217"/>
      <c r="BR89" s="217"/>
      <c r="BS89" s="217"/>
      <c r="BT89" s="217"/>
      <c r="BU89" s="218"/>
      <c r="BV89" s="3"/>
      <c r="BW89" s="3"/>
      <c r="BX89" s="3"/>
      <c r="BY89" s="3"/>
      <c r="BZ89" s="66"/>
      <c r="CA89" s="66"/>
      <c r="CB89" s="66"/>
      <c r="CC89" s="66"/>
      <c r="CD89" s="66"/>
      <c r="CE89" s="66"/>
      <c r="CF89" s="66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95"/>
      <c r="CS89" s="95"/>
      <c r="CT89" s="95"/>
      <c r="CU89" s="95"/>
      <c r="CV89" s="95"/>
      <c r="CW89" s="95"/>
      <c r="CX89" s="95"/>
      <c r="CY89" s="95"/>
      <c r="CZ89" s="95"/>
      <c r="DA89" s="95"/>
      <c r="DB89" s="95"/>
      <c r="DC89" s="66"/>
      <c r="DD89" s="66"/>
      <c r="DE89" s="53"/>
      <c r="DF89" s="53"/>
      <c r="DG89" s="53"/>
      <c r="DH89" s="53"/>
      <c r="DI89" s="53"/>
      <c r="DJ89" s="53"/>
      <c r="DK89" s="53"/>
      <c r="DL89" s="95"/>
      <c r="DM89" s="95"/>
      <c r="DN89" s="95"/>
      <c r="DO89" s="95"/>
      <c r="DP89" s="95"/>
      <c r="DQ89" s="95"/>
      <c r="DR89" s="3"/>
      <c r="DS89" s="3"/>
      <c r="DT89" s="23"/>
    </row>
    <row r="90" spans="1:124" ht="5.25" customHeight="1">
      <c r="A90" s="283" t="s">
        <v>35</v>
      </c>
      <c r="B90" s="224"/>
      <c r="C90" s="224"/>
      <c r="D90" s="224"/>
      <c r="E90" s="224"/>
      <c r="F90" s="224"/>
      <c r="G90" s="224"/>
      <c r="H90" s="224"/>
      <c r="I90" s="18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75"/>
      <c r="AE90" s="75"/>
      <c r="AF90" s="75"/>
      <c r="AG90" s="75"/>
      <c r="AH90" s="75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5"/>
      <c r="BN90" s="195" t="s">
        <v>118</v>
      </c>
      <c r="BO90" s="196"/>
      <c r="BP90" s="196"/>
      <c r="BQ90" s="196"/>
      <c r="BR90" s="196"/>
      <c r="BS90" s="196"/>
      <c r="BT90" s="196"/>
      <c r="BU90" s="197"/>
      <c r="BV90" s="8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102"/>
      <c r="CK90" s="102"/>
      <c r="CL90" s="102"/>
      <c r="CM90" s="8"/>
      <c r="CN90" s="8"/>
      <c r="CO90" s="8"/>
      <c r="CP90" s="8"/>
      <c r="CQ90" s="8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27"/>
      <c r="DC90" s="27"/>
      <c r="DD90" s="27"/>
      <c r="DE90" s="27"/>
      <c r="DF90" s="27"/>
      <c r="DG90" s="27"/>
      <c r="DH90" s="27"/>
      <c r="DI90" s="91"/>
      <c r="DJ90" s="91"/>
      <c r="DK90" s="91"/>
      <c r="DL90" s="91"/>
      <c r="DM90" s="27"/>
      <c r="DN90" s="8"/>
      <c r="DO90" s="8"/>
      <c r="DP90" s="8"/>
      <c r="DQ90" s="8"/>
      <c r="DR90" s="8"/>
      <c r="DS90" s="8"/>
      <c r="DT90" s="16"/>
    </row>
    <row r="91" spans="1:124" ht="5.25" customHeight="1">
      <c r="A91" s="284"/>
      <c r="B91" s="106"/>
      <c r="C91" s="106"/>
      <c r="D91" s="106"/>
      <c r="E91" s="106"/>
      <c r="F91" s="106"/>
      <c r="G91" s="106"/>
      <c r="H91" s="106"/>
      <c r="I91" s="72"/>
      <c r="J91" s="220" t="s">
        <v>39</v>
      </c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106" t="s">
        <v>20</v>
      </c>
      <c r="AD91" s="106"/>
      <c r="AE91" s="106" t="s">
        <v>38</v>
      </c>
      <c r="AF91" s="106"/>
      <c r="AG91" s="106"/>
      <c r="AH91" s="106"/>
      <c r="AI91" s="106"/>
      <c r="AJ91" s="106"/>
      <c r="AK91" s="274" t="s">
        <v>29</v>
      </c>
      <c r="AL91" s="274"/>
      <c r="AM91" s="274"/>
      <c r="AN91" s="106" t="s">
        <v>37</v>
      </c>
      <c r="AO91" s="106"/>
      <c r="AP91" s="251" t="s">
        <v>41</v>
      </c>
      <c r="AQ91" s="251"/>
      <c r="AR91" s="251"/>
      <c r="AS91" s="251"/>
      <c r="AT91" s="251"/>
      <c r="AU91" s="251"/>
      <c r="AV91" s="251"/>
      <c r="AW91" s="106" t="s">
        <v>9</v>
      </c>
      <c r="AX91" s="106"/>
      <c r="AY91" s="106" t="s">
        <v>114</v>
      </c>
      <c r="AZ91" s="106"/>
      <c r="BA91" s="106"/>
      <c r="BB91" s="106"/>
      <c r="BC91" s="106"/>
      <c r="BD91" s="106"/>
      <c r="BE91" s="70"/>
      <c r="BF91" s="70"/>
      <c r="BG91" s="78"/>
      <c r="BN91" s="198"/>
      <c r="BO91" s="199"/>
      <c r="BP91" s="199"/>
      <c r="BQ91" s="199"/>
      <c r="BR91" s="199"/>
      <c r="BS91" s="199"/>
      <c r="BT91" s="199"/>
      <c r="BU91" s="200"/>
      <c r="BV91" s="21"/>
      <c r="BW91" s="274" t="s">
        <v>107</v>
      </c>
      <c r="BX91" s="274"/>
      <c r="BY91" s="274"/>
      <c r="BZ91" s="274"/>
      <c r="CA91" s="274"/>
      <c r="CB91" s="274"/>
      <c r="CC91" s="274"/>
      <c r="CD91" s="274"/>
      <c r="CE91" s="274"/>
      <c r="CF91" s="274"/>
      <c r="CG91" s="274"/>
      <c r="CH91" s="274"/>
      <c r="CI91" s="274"/>
      <c r="CJ91" s="274"/>
      <c r="CK91" s="274"/>
      <c r="CL91" s="274"/>
      <c r="CM91" s="274"/>
      <c r="CN91" s="274"/>
      <c r="CO91" s="274"/>
      <c r="CP91" s="274"/>
      <c r="CQ91" s="274"/>
      <c r="CR91" s="274"/>
      <c r="CS91" s="274"/>
      <c r="CT91" s="274"/>
      <c r="CU91" s="274"/>
      <c r="CV91" s="106" t="s">
        <v>20</v>
      </c>
      <c r="CW91" s="106"/>
      <c r="CX91" s="106"/>
      <c r="CY91" s="106"/>
      <c r="CZ91" s="106"/>
      <c r="DA91" s="106"/>
      <c r="DB91" s="274" t="s">
        <v>5</v>
      </c>
      <c r="DC91" s="274"/>
      <c r="DD91" s="274"/>
      <c r="DE91" s="106" t="s">
        <v>67</v>
      </c>
      <c r="DF91" s="106"/>
      <c r="DG91" s="106">
        <v>0.5</v>
      </c>
      <c r="DH91" s="106"/>
      <c r="DI91" s="106"/>
      <c r="DJ91" s="106" t="s">
        <v>20</v>
      </c>
      <c r="DK91" s="106"/>
      <c r="DL91" s="106" t="str">
        <f>IF(CX91="","",ROUNDUP(CX91*DG91,1))</f>
        <v/>
      </c>
      <c r="DM91" s="106"/>
      <c r="DN91" s="106"/>
      <c r="DO91" s="106"/>
      <c r="DP91" s="106"/>
      <c r="DQ91" s="106"/>
      <c r="DR91" s="106" t="s">
        <v>170</v>
      </c>
      <c r="DS91" s="106"/>
      <c r="DT91" s="153"/>
    </row>
    <row r="92" spans="1:124" ht="5.25" customHeight="1">
      <c r="A92" s="284"/>
      <c r="B92" s="106"/>
      <c r="C92" s="106"/>
      <c r="D92" s="106"/>
      <c r="E92" s="106"/>
      <c r="F92" s="106"/>
      <c r="G92" s="106"/>
      <c r="H92" s="106"/>
      <c r="I92" s="72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106"/>
      <c r="AD92" s="106"/>
      <c r="AE92" s="106"/>
      <c r="AF92" s="106"/>
      <c r="AG92" s="106"/>
      <c r="AH92" s="106"/>
      <c r="AI92" s="106"/>
      <c r="AJ92" s="106"/>
      <c r="AK92" s="274"/>
      <c r="AL92" s="274"/>
      <c r="AM92" s="274"/>
      <c r="AN92" s="106"/>
      <c r="AO92" s="106"/>
      <c r="AP92" s="251"/>
      <c r="AQ92" s="251"/>
      <c r="AR92" s="251"/>
      <c r="AS92" s="251"/>
      <c r="AT92" s="251"/>
      <c r="AU92" s="251"/>
      <c r="AV92" s="251"/>
      <c r="AW92" s="106"/>
      <c r="AX92" s="106"/>
      <c r="AY92" s="106"/>
      <c r="AZ92" s="106"/>
      <c r="BA92" s="106"/>
      <c r="BB92" s="106"/>
      <c r="BC92" s="106"/>
      <c r="BD92" s="106"/>
      <c r="BE92" s="70"/>
      <c r="BF92" s="70"/>
      <c r="BG92" s="78"/>
      <c r="BN92" s="198"/>
      <c r="BO92" s="199"/>
      <c r="BP92" s="199"/>
      <c r="BQ92" s="199"/>
      <c r="BR92" s="199"/>
      <c r="BS92" s="199"/>
      <c r="BT92" s="199"/>
      <c r="BU92" s="200"/>
      <c r="BV92" s="21"/>
      <c r="BW92" s="274"/>
      <c r="BX92" s="274"/>
      <c r="BY92" s="274"/>
      <c r="BZ92" s="274"/>
      <c r="CA92" s="274"/>
      <c r="CB92" s="274"/>
      <c r="CC92" s="274"/>
      <c r="CD92" s="274"/>
      <c r="CE92" s="274"/>
      <c r="CF92" s="274"/>
      <c r="CG92" s="274"/>
      <c r="CH92" s="274"/>
      <c r="CI92" s="274"/>
      <c r="CJ92" s="274"/>
      <c r="CK92" s="274"/>
      <c r="CL92" s="274"/>
      <c r="CM92" s="274"/>
      <c r="CN92" s="274"/>
      <c r="CO92" s="274"/>
      <c r="CP92" s="274"/>
      <c r="CQ92" s="274"/>
      <c r="CR92" s="274"/>
      <c r="CS92" s="274"/>
      <c r="CT92" s="274"/>
      <c r="CU92" s="274"/>
      <c r="CV92" s="106"/>
      <c r="CW92" s="106"/>
      <c r="CX92" s="106"/>
      <c r="CY92" s="106"/>
      <c r="CZ92" s="106"/>
      <c r="DA92" s="106"/>
      <c r="DB92" s="274"/>
      <c r="DC92" s="274"/>
      <c r="DD92" s="274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6"/>
      <c r="DR92" s="106"/>
      <c r="DS92" s="106"/>
      <c r="DT92" s="153"/>
    </row>
    <row r="93" spans="1:124" ht="5.25" customHeight="1">
      <c r="A93" s="284"/>
      <c r="B93" s="106"/>
      <c r="C93" s="106"/>
      <c r="D93" s="106"/>
      <c r="E93" s="106"/>
      <c r="F93" s="106"/>
      <c r="G93" s="106"/>
      <c r="H93" s="106"/>
      <c r="I93" s="72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106"/>
      <c r="AD93" s="106"/>
      <c r="AE93" s="106"/>
      <c r="AF93" s="106"/>
      <c r="AG93" s="106"/>
      <c r="AH93" s="106"/>
      <c r="AI93" s="106"/>
      <c r="AJ93" s="106"/>
      <c r="AK93" s="274"/>
      <c r="AL93" s="274"/>
      <c r="AM93" s="274"/>
      <c r="AN93" s="106"/>
      <c r="AO93" s="106"/>
      <c r="AP93" s="251"/>
      <c r="AQ93" s="251"/>
      <c r="AR93" s="251"/>
      <c r="AS93" s="251"/>
      <c r="AT93" s="251"/>
      <c r="AU93" s="251"/>
      <c r="AV93" s="251"/>
      <c r="AW93" s="106"/>
      <c r="AX93" s="106"/>
      <c r="AY93" s="106"/>
      <c r="AZ93" s="106"/>
      <c r="BA93" s="106"/>
      <c r="BB93" s="106"/>
      <c r="BC93" s="106"/>
      <c r="BD93" s="106"/>
      <c r="BE93" s="70"/>
      <c r="BF93" s="70"/>
      <c r="BG93" s="78"/>
      <c r="BN93" s="198"/>
      <c r="BO93" s="199"/>
      <c r="BP93" s="199"/>
      <c r="BQ93" s="199"/>
      <c r="BR93" s="199"/>
      <c r="BS93" s="199"/>
      <c r="BT93" s="199"/>
      <c r="BU93" s="200"/>
      <c r="BV93" s="21"/>
      <c r="BW93" s="274"/>
      <c r="BX93" s="274"/>
      <c r="BY93" s="274"/>
      <c r="BZ93" s="274"/>
      <c r="CA93" s="274"/>
      <c r="CB93" s="274"/>
      <c r="CC93" s="274"/>
      <c r="CD93" s="274"/>
      <c r="CE93" s="274"/>
      <c r="CF93" s="274"/>
      <c r="CG93" s="274"/>
      <c r="CH93" s="274"/>
      <c r="CI93" s="274"/>
      <c r="CJ93" s="274"/>
      <c r="CK93" s="274"/>
      <c r="CL93" s="274"/>
      <c r="CM93" s="274"/>
      <c r="CN93" s="274"/>
      <c r="CO93" s="274"/>
      <c r="CP93" s="274"/>
      <c r="CQ93" s="274"/>
      <c r="CR93" s="274"/>
      <c r="CS93" s="274"/>
      <c r="CT93" s="274"/>
      <c r="CU93" s="274"/>
      <c r="CV93" s="106"/>
      <c r="CW93" s="106"/>
      <c r="CX93" s="106"/>
      <c r="CY93" s="106"/>
      <c r="CZ93" s="106"/>
      <c r="DA93" s="106"/>
      <c r="DB93" s="274"/>
      <c r="DC93" s="274"/>
      <c r="DD93" s="274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106"/>
      <c r="DR93" s="106"/>
      <c r="DS93" s="106"/>
      <c r="DT93" s="153"/>
    </row>
    <row r="94" spans="1:124" ht="5.25" customHeight="1">
      <c r="A94" s="284"/>
      <c r="B94" s="106"/>
      <c r="C94" s="106"/>
      <c r="D94" s="106"/>
      <c r="E94" s="106"/>
      <c r="F94" s="106"/>
      <c r="G94" s="106"/>
      <c r="H94" s="106"/>
      <c r="I94" s="21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106"/>
      <c r="AD94" s="106"/>
      <c r="AE94" s="106"/>
      <c r="AF94" s="106"/>
      <c r="AG94" s="106"/>
      <c r="AH94" s="106"/>
      <c r="AI94" s="106"/>
      <c r="AJ94" s="106"/>
      <c r="AK94" s="274"/>
      <c r="AL94" s="274"/>
      <c r="AM94" s="274"/>
      <c r="AN94" s="106"/>
      <c r="AO94" s="106"/>
      <c r="AP94" s="251"/>
      <c r="AQ94" s="251"/>
      <c r="AR94" s="251"/>
      <c r="AS94" s="251"/>
      <c r="AT94" s="251"/>
      <c r="AU94" s="251"/>
      <c r="AV94" s="251"/>
      <c r="AW94" s="106"/>
      <c r="AX94" s="106"/>
      <c r="AY94" s="106"/>
      <c r="AZ94" s="106"/>
      <c r="BA94" s="106"/>
      <c r="BB94" s="106"/>
      <c r="BC94" s="106"/>
      <c r="BD94" s="106"/>
      <c r="BE94" s="2"/>
      <c r="BF94" s="2"/>
      <c r="BG94" s="4"/>
      <c r="BN94" s="198"/>
      <c r="BO94" s="199"/>
      <c r="BP94" s="199"/>
      <c r="BQ94" s="199"/>
      <c r="BR94" s="199"/>
      <c r="BS94" s="199"/>
      <c r="BT94" s="199"/>
      <c r="BU94" s="200"/>
      <c r="BV94" s="21"/>
      <c r="BW94" s="274"/>
      <c r="BX94" s="274"/>
      <c r="BY94" s="274"/>
      <c r="BZ94" s="274"/>
      <c r="CA94" s="274"/>
      <c r="CB94" s="274"/>
      <c r="CC94" s="274"/>
      <c r="CD94" s="274"/>
      <c r="CE94" s="274"/>
      <c r="CF94" s="274"/>
      <c r="CG94" s="274"/>
      <c r="CH94" s="274"/>
      <c r="CI94" s="274"/>
      <c r="CJ94" s="274"/>
      <c r="CK94" s="274"/>
      <c r="CL94" s="274"/>
      <c r="CM94" s="274"/>
      <c r="CN94" s="274"/>
      <c r="CO94" s="274"/>
      <c r="CP94" s="274"/>
      <c r="CQ94" s="274"/>
      <c r="CR94" s="274"/>
      <c r="CS94" s="274"/>
      <c r="CT94" s="274"/>
      <c r="CU94" s="274"/>
      <c r="CV94" s="106"/>
      <c r="CW94" s="106"/>
      <c r="CX94" s="229"/>
      <c r="CY94" s="229"/>
      <c r="CZ94" s="229"/>
      <c r="DA94" s="229"/>
      <c r="DB94" s="274"/>
      <c r="DC94" s="274"/>
      <c r="DD94" s="274"/>
      <c r="DE94" s="106"/>
      <c r="DF94" s="106"/>
      <c r="DG94" s="106"/>
      <c r="DH94" s="106"/>
      <c r="DI94" s="106"/>
      <c r="DJ94" s="106"/>
      <c r="DK94" s="106"/>
      <c r="DL94" s="229"/>
      <c r="DM94" s="229"/>
      <c r="DN94" s="229"/>
      <c r="DO94" s="229"/>
      <c r="DP94" s="229"/>
      <c r="DQ94" s="229"/>
      <c r="DR94" s="106"/>
      <c r="DS94" s="106"/>
      <c r="DT94" s="153"/>
    </row>
    <row r="95" spans="1:124" ht="5.25" customHeight="1">
      <c r="A95" s="284"/>
      <c r="B95" s="106"/>
      <c r="C95" s="106"/>
      <c r="D95" s="106"/>
      <c r="E95" s="106"/>
      <c r="F95" s="106"/>
      <c r="G95" s="106"/>
      <c r="H95" s="106"/>
      <c r="I95" s="2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4"/>
      <c r="BN95" s="198"/>
      <c r="BO95" s="199"/>
      <c r="BP95" s="199"/>
      <c r="BQ95" s="199"/>
      <c r="BR95" s="199"/>
      <c r="BS95" s="199"/>
      <c r="BT95" s="199"/>
      <c r="BU95" s="200"/>
      <c r="BV95" s="21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2"/>
      <c r="CW95" s="275" t="s">
        <v>171</v>
      </c>
      <c r="CX95" s="275"/>
      <c r="CY95" s="275"/>
      <c r="CZ95" s="275"/>
      <c r="DA95" s="275"/>
      <c r="DB95" s="275"/>
      <c r="DC95" s="275"/>
      <c r="DD95" s="275"/>
      <c r="DE95" s="275"/>
      <c r="DF95" s="275"/>
      <c r="DG95" s="92"/>
      <c r="DH95" s="92"/>
      <c r="DI95" s="92"/>
      <c r="DJ95" s="92"/>
      <c r="DK95" s="92"/>
      <c r="DL95" s="151"/>
      <c r="DM95" s="151"/>
      <c r="DN95" s="151"/>
      <c r="DO95" s="151"/>
      <c r="DP95" s="151"/>
      <c r="DQ95" s="151"/>
      <c r="DR95" s="151"/>
      <c r="DS95" s="151"/>
      <c r="DT95" s="152"/>
    </row>
    <row r="96" spans="1:124" ht="13.5" customHeight="1">
      <c r="A96" s="284"/>
      <c r="B96" s="106"/>
      <c r="C96" s="106"/>
      <c r="D96" s="106"/>
      <c r="E96" s="106"/>
      <c r="F96" s="106"/>
      <c r="G96" s="106"/>
      <c r="H96" s="106"/>
      <c r="I96" s="72"/>
      <c r="J96" s="285" t="s">
        <v>156</v>
      </c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106" t="str">
        <f>IF(AY61="","",AY61)</f>
        <v/>
      </c>
      <c r="AF96" s="106"/>
      <c r="AG96" s="106"/>
      <c r="AH96" s="106"/>
      <c r="AI96" s="106"/>
      <c r="AJ96" s="106"/>
      <c r="AK96" s="274" t="s">
        <v>29</v>
      </c>
      <c r="AL96" s="274"/>
      <c r="AM96" s="274"/>
      <c r="AN96" s="106" t="s">
        <v>37</v>
      </c>
      <c r="AO96" s="244"/>
      <c r="AP96" s="168"/>
      <c r="AQ96" s="169"/>
      <c r="AR96" s="169"/>
      <c r="AS96" s="169"/>
      <c r="AT96" s="169"/>
      <c r="AU96" s="169"/>
      <c r="AV96" s="170"/>
      <c r="AW96" s="106" t="s">
        <v>9</v>
      </c>
      <c r="AX96" s="106"/>
      <c r="AY96" s="240" t="str">
        <f>IF(AP96="","",AE96*AP96)</f>
        <v/>
      </c>
      <c r="AZ96" s="241"/>
      <c r="BA96" s="241"/>
      <c r="BB96" s="241"/>
      <c r="BC96" s="241"/>
      <c r="BD96" s="242"/>
      <c r="BE96" s="106" t="s">
        <v>36</v>
      </c>
      <c r="BF96" s="106"/>
      <c r="BG96" s="153"/>
      <c r="BN96" s="198"/>
      <c r="BO96" s="199"/>
      <c r="BP96" s="199"/>
      <c r="BQ96" s="199"/>
      <c r="BR96" s="199"/>
      <c r="BS96" s="199"/>
      <c r="BT96" s="199"/>
      <c r="BU96" s="200"/>
      <c r="BV96" s="21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94"/>
      <c r="CN96" s="94"/>
      <c r="CO96" s="94"/>
      <c r="CP96" s="94"/>
      <c r="CQ96" s="94"/>
      <c r="CR96" s="94"/>
      <c r="CS96" s="94"/>
      <c r="CT96" s="94"/>
      <c r="CU96" s="94"/>
      <c r="CV96" s="92"/>
      <c r="CW96" s="275"/>
      <c r="CX96" s="275"/>
      <c r="CY96" s="275"/>
      <c r="CZ96" s="275"/>
      <c r="DA96" s="275"/>
      <c r="DB96" s="275"/>
      <c r="DC96" s="275"/>
      <c r="DD96" s="275"/>
      <c r="DE96" s="275"/>
      <c r="DF96" s="275"/>
      <c r="DG96" s="92"/>
      <c r="DH96" s="92"/>
      <c r="DI96" s="92"/>
      <c r="DJ96" s="92"/>
      <c r="DK96" s="92"/>
      <c r="DL96" s="151"/>
      <c r="DM96" s="151"/>
      <c r="DN96" s="151"/>
      <c r="DO96" s="151"/>
      <c r="DP96" s="151"/>
      <c r="DQ96" s="151"/>
      <c r="DR96" s="151"/>
      <c r="DS96" s="151"/>
      <c r="DT96" s="152"/>
    </row>
    <row r="97" spans="1:124" ht="5.25" customHeight="1">
      <c r="A97" s="284"/>
      <c r="B97" s="106"/>
      <c r="C97" s="106"/>
      <c r="D97" s="106"/>
      <c r="E97" s="106"/>
      <c r="F97" s="106"/>
      <c r="G97" s="106"/>
      <c r="H97" s="106"/>
      <c r="I97" s="72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106"/>
      <c r="AF97" s="106"/>
      <c r="AG97" s="106"/>
      <c r="AH97" s="106"/>
      <c r="AI97" s="106"/>
      <c r="AJ97" s="106"/>
      <c r="AK97" s="274"/>
      <c r="AL97" s="274"/>
      <c r="AM97" s="274"/>
      <c r="AN97" s="106"/>
      <c r="AO97" s="244"/>
      <c r="AP97" s="171"/>
      <c r="AQ97" s="172"/>
      <c r="AR97" s="172"/>
      <c r="AS97" s="172"/>
      <c r="AT97" s="172"/>
      <c r="AU97" s="172"/>
      <c r="AV97" s="173"/>
      <c r="AW97" s="106"/>
      <c r="AX97" s="106"/>
      <c r="AY97" s="243"/>
      <c r="AZ97" s="106"/>
      <c r="BA97" s="106"/>
      <c r="BB97" s="106"/>
      <c r="BC97" s="106"/>
      <c r="BD97" s="244"/>
      <c r="BE97" s="106"/>
      <c r="BF97" s="106"/>
      <c r="BG97" s="153"/>
      <c r="BN97" s="198"/>
      <c r="BO97" s="199"/>
      <c r="BP97" s="199"/>
      <c r="BQ97" s="199"/>
      <c r="BR97" s="199"/>
      <c r="BS97" s="199"/>
      <c r="BT97" s="199"/>
      <c r="BU97" s="200"/>
      <c r="BV97" s="21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4"/>
      <c r="CM97" s="94"/>
      <c r="CN97" s="94"/>
      <c r="CO97" s="94"/>
      <c r="CP97" s="94"/>
      <c r="CQ97" s="94"/>
      <c r="CR97" s="94"/>
      <c r="CS97" s="94"/>
      <c r="CT97" s="94"/>
      <c r="CU97" s="94"/>
      <c r="CV97" s="92"/>
      <c r="CW97" s="92"/>
      <c r="CX97" s="94"/>
      <c r="CY97" s="94"/>
      <c r="CZ97" s="94"/>
      <c r="DA97" s="94"/>
      <c r="DB97" s="94"/>
      <c r="DC97" s="94"/>
      <c r="DD97" s="94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4"/>
      <c r="DS97" s="94"/>
      <c r="DT97" s="98"/>
    </row>
    <row r="98" spans="1:124" ht="5.25" customHeight="1">
      <c r="A98" s="284"/>
      <c r="B98" s="106"/>
      <c r="C98" s="106"/>
      <c r="D98" s="106"/>
      <c r="E98" s="106"/>
      <c r="F98" s="106"/>
      <c r="G98" s="106"/>
      <c r="H98" s="106"/>
      <c r="I98" s="72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106"/>
      <c r="AF98" s="106"/>
      <c r="AG98" s="106"/>
      <c r="AH98" s="106"/>
      <c r="AI98" s="106"/>
      <c r="AJ98" s="106"/>
      <c r="AK98" s="274"/>
      <c r="AL98" s="274"/>
      <c r="AM98" s="274"/>
      <c r="AN98" s="106"/>
      <c r="AO98" s="244"/>
      <c r="AP98" s="171"/>
      <c r="AQ98" s="172"/>
      <c r="AR98" s="172"/>
      <c r="AS98" s="172"/>
      <c r="AT98" s="172"/>
      <c r="AU98" s="172"/>
      <c r="AV98" s="173"/>
      <c r="AW98" s="106"/>
      <c r="AX98" s="106"/>
      <c r="AY98" s="243"/>
      <c r="AZ98" s="106"/>
      <c r="BA98" s="106"/>
      <c r="BB98" s="106"/>
      <c r="BC98" s="106"/>
      <c r="BD98" s="244"/>
      <c r="BE98" s="106"/>
      <c r="BF98" s="106"/>
      <c r="BG98" s="153"/>
      <c r="BN98" s="198"/>
      <c r="BO98" s="199"/>
      <c r="BP98" s="199"/>
      <c r="BQ98" s="199"/>
      <c r="BR98" s="199"/>
      <c r="BS98" s="199"/>
      <c r="BT98" s="199"/>
      <c r="BU98" s="200"/>
      <c r="BV98" s="21"/>
      <c r="BW98" s="220" t="s">
        <v>137</v>
      </c>
      <c r="BX98" s="220"/>
      <c r="BY98" s="220"/>
      <c r="BZ98" s="220"/>
      <c r="CA98" s="220"/>
      <c r="CB98" s="220"/>
      <c r="CC98" s="220"/>
      <c r="CD98" s="220"/>
      <c r="CE98" s="106" t="s">
        <v>58</v>
      </c>
      <c r="CF98" s="106"/>
      <c r="CG98" s="2"/>
      <c r="CH98" s="106"/>
      <c r="CI98" s="106">
        <v>1.415E-5</v>
      </c>
      <c r="CJ98" s="106"/>
      <c r="CK98" s="106"/>
      <c r="CL98" s="106"/>
      <c r="CM98" s="106"/>
      <c r="CN98" s="106"/>
      <c r="CO98" s="106"/>
      <c r="CP98" s="106" t="s">
        <v>37</v>
      </c>
      <c r="CQ98" s="106"/>
      <c r="CR98" s="106" t="s">
        <v>59</v>
      </c>
      <c r="CS98" s="106"/>
      <c r="CT98" s="106"/>
      <c r="CU98" s="106"/>
      <c r="CV98" s="106" t="s">
        <v>37</v>
      </c>
      <c r="CW98" s="106"/>
      <c r="CX98" s="266">
        <v>1000</v>
      </c>
      <c r="CY98" s="266"/>
      <c r="CZ98" s="266"/>
      <c r="DA98" s="266"/>
      <c r="DB98" s="268"/>
      <c r="DC98" s="268"/>
      <c r="DD98" s="268"/>
      <c r="DE98" s="268"/>
      <c r="DF98" s="268"/>
      <c r="DG98" s="268"/>
      <c r="DH98" s="268"/>
      <c r="DI98" s="268"/>
      <c r="DJ98" s="268"/>
      <c r="DK98" s="268"/>
      <c r="DL98" s="268"/>
      <c r="DM98" s="268"/>
      <c r="DN98" s="268"/>
      <c r="DO98" s="268"/>
      <c r="DP98" s="268"/>
      <c r="DQ98" s="268"/>
      <c r="DR98" s="268"/>
      <c r="DS98" s="268"/>
      <c r="DT98" s="276"/>
    </row>
    <row r="99" spans="1:124" ht="5.25" customHeight="1">
      <c r="A99" s="284"/>
      <c r="B99" s="106"/>
      <c r="C99" s="106"/>
      <c r="D99" s="106"/>
      <c r="E99" s="106"/>
      <c r="F99" s="106"/>
      <c r="G99" s="106"/>
      <c r="H99" s="106"/>
      <c r="I99" s="72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106"/>
      <c r="AF99" s="106"/>
      <c r="AG99" s="106"/>
      <c r="AH99" s="106"/>
      <c r="AI99" s="106"/>
      <c r="AJ99" s="106"/>
      <c r="AK99" s="274"/>
      <c r="AL99" s="274"/>
      <c r="AM99" s="274"/>
      <c r="AN99" s="106"/>
      <c r="AO99" s="244"/>
      <c r="AP99" s="174"/>
      <c r="AQ99" s="175"/>
      <c r="AR99" s="175"/>
      <c r="AS99" s="175"/>
      <c r="AT99" s="175"/>
      <c r="AU99" s="175"/>
      <c r="AV99" s="176"/>
      <c r="AW99" s="106"/>
      <c r="AX99" s="106"/>
      <c r="AY99" s="245"/>
      <c r="AZ99" s="229"/>
      <c r="BA99" s="229"/>
      <c r="BB99" s="229"/>
      <c r="BC99" s="229"/>
      <c r="BD99" s="246"/>
      <c r="BE99" s="106"/>
      <c r="BF99" s="106"/>
      <c r="BG99" s="153"/>
      <c r="BN99" s="198"/>
      <c r="BO99" s="199"/>
      <c r="BP99" s="199"/>
      <c r="BQ99" s="199"/>
      <c r="BR99" s="199"/>
      <c r="BS99" s="199"/>
      <c r="BT99" s="199"/>
      <c r="BU99" s="200"/>
      <c r="BV99" s="21"/>
      <c r="BW99" s="220"/>
      <c r="BX99" s="220"/>
      <c r="BY99" s="220"/>
      <c r="BZ99" s="220"/>
      <c r="CA99" s="220"/>
      <c r="CB99" s="220"/>
      <c r="CC99" s="220"/>
      <c r="CD99" s="220"/>
      <c r="CE99" s="106"/>
      <c r="CF99" s="106"/>
      <c r="CG99" s="2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266"/>
      <c r="CY99" s="266"/>
      <c r="CZ99" s="266"/>
      <c r="DA99" s="266"/>
      <c r="DB99" s="268"/>
      <c r="DC99" s="268"/>
      <c r="DD99" s="268"/>
      <c r="DE99" s="268"/>
      <c r="DF99" s="268"/>
      <c r="DG99" s="268"/>
      <c r="DH99" s="268"/>
      <c r="DI99" s="268"/>
      <c r="DJ99" s="268"/>
      <c r="DK99" s="268"/>
      <c r="DL99" s="268"/>
      <c r="DM99" s="268"/>
      <c r="DN99" s="268"/>
      <c r="DO99" s="268"/>
      <c r="DP99" s="268"/>
      <c r="DQ99" s="268"/>
      <c r="DR99" s="268"/>
      <c r="DS99" s="268"/>
      <c r="DT99" s="276"/>
    </row>
    <row r="100" spans="1:124" ht="5.25" customHeight="1">
      <c r="A100" s="284"/>
      <c r="B100" s="106"/>
      <c r="C100" s="106"/>
      <c r="D100" s="106"/>
      <c r="E100" s="106"/>
      <c r="F100" s="106"/>
      <c r="G100" s="106"/>
      <c r="H100" s="106"/>
      <c r="I100" s="19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28"/>
      <c r="BN100" s="277" t="s">
        <v>119</v>
      </c>
      <c r="BO100" s="278"/>
      <c r="BP100" s="278"/>
      <c r="BQ100" s="278"/>
      <c r="BR100" s="278"/>
      <c r="BS100" s="278"/>
      <c r="BT100" s="278"/>
      <c r="BU100" s="279"/>
      <c r="BV100" s="21"/>
      <c r="BW100" s="220"/>
      <c r="BX100" s="220"/>
      <c r="BY100" s="220"/>
      <c r="BZ100" s="220"/>
      <c r="CA100" s="220"/>
      <c r="CB100" s="220"/>
      <c r="CC100" s="220"/>
      <c r="CD100" s="220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266"/>
      <c r="CY100" s="266"/>
      <c r="CZ100" s="266"/>
      <c r="DA100" s="266"/>
      <c r="DB100" s="268"/>
      <c r="DC100" s="268"/>
      <c r="DD100" s="268"/>
      <c r="DE100" s="268"/>
      <c r="DF100" s="268"/>
      <c r="DG100" s="268"/>
      <c r="DH100" s="268"/>
      <c r="DI100" s="268"/>
      <c r="DJ100" s="268"/>
      <c r="DK100" s="268"/>
      <c r="DL100" s="268"/>
      <c r="DM100" s="268"/>
      <c r="DN100" s="268"/>
      <c r="DO100" s="268"/>
      <c r="DP100" s="268"/>
      <c r="DQ100" s="268"/>
      <c r="DR100" s="268"/>
      <c r="DS100" s="268"/>
      <c r="DT100" s="276"/>
    </row>
    <row r="101" spans="1:124" ht="5.25" customHeight="1">
      <c r="A101" s="284"/>
      <c r="B101" s="106"/>
      <c r="C101" s="106"/>
      <c r="D101" s="106"/>
      <c r="E101" s="106"/>
      <c r="F101" s="106"/>
      <c r="G101" s="106"/>
      <c r="H101" s="106"/>
      <c r="I101" s="18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5"/>
      <c r="BN101" s="277"/>
      <c r="BO101" s="278"/>
      <c r="BP101" s="278"/>
      <c r="BQ101" s="278"/>
      <c r="BR101" s="278"/>
      <c r="BS101" s="278"/>
      <c r="BT101" s="278"/>
      <c r="BU101" s="279"/>
      <c r="BV101" s="21"/>
      <c r="BW101" s="220"/>
      <c r="BX101" s="220"/>
      <c r="BY101" s="220"/>
      <c r="BZ101" s="220"/>
      <c r="CA101" s="220"/>
      <c r="CB101" s="220"/>
      <c r="CC101" s="220"/>
      <c r="CD101" s="220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266"/>
      <c r="CY101" s="266"/>
      <c r="CZ101" s="266"/>
      <c r="DA101" s="266"/>
      <c r="DB101" s="268"/>
      <c r="DC101" s="268"/>
      <c r="DD101" s="268"/>
      <c r="DE101" s="268"/>
      <c r="DF101" s="268"/>
      <c r="DG101" s="268"/>
      <c r="DH101" s="268"/>
      <c r="DI101" s="268"/>
      <c r="DJ101" s="268"/>
      <c r="DK101" s="268"/>
      <c r="DL101" s="268"/>
      <c r="DM101" s="268"/>
      <c r="DN101" s="268"/>
      <c r="DO101" s="268"/>
      <c r="DP101" s="268"/>
      <c r="DQ101" s="268"/>
      <c r="DR101" s="268"/>
      <c r="DS101" s="268"/>
      <c r="DT101" s="276"/>
    </row>
    <row r="102" spans="1:124" ht="5.25" customHeight="1">
      <c r="A102" s="284"/>
      <c r="B102" s="106"/>
      <c r="C102" s="106"/>
      <c r="D102" s="106"/>
      <c r="E102" s="106"/>
      <c r="F102" s="106"/>
      <c r="G102" s="106"/>
      <c r="H102" s="106"/>
      <c r="I102" s="72"/>
      <c r="J102" s="220" t="s">
        <v>40</v>
      </c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106" t="s">
        <v>20</v>
      </c>
      <c r="AD102" s="106"/>
      <c r="AE102" s="106" t="s">
        <v>47</v>
      </c>
      <c r="AF102" s="106"/>
      <c r="AG102" s="106"/>
      <c r="AH102" s="106"/>
      <c r="AI102" s="106"/>
      <c r="AJ102" s="106"/>
      <c r="AK102" s="70"/>
      <c r="AL102" s="70"/>
      <c r="AM102" s="70"/>
      <c r="AN102" s="106" t="s">
        <v>37</v>
      </c>
      <c r="AO102" s="106"/>
      <c r="AP102" s="106" t="s">
        <v>42</v>
      </c>
      <c r="AQ102" s="106"/>
      <c r="AR102" s="106"/>
      <c r="AS102" s="106"/>
      <c r="AT102" s="106"/>
      <c r="AU102" s="106"/>
      <c r="AV102" s="106"/>
      <c r="AW102" s="106" t="s">
        <v>9</v>
      </c>
      <c r="AX102" s="106"/>
      <c r="AY102" s="106" t="s">
        <v>115</v>
      </c>
      <c r="AZ102" s="106"/>
      <c r="BA102" s="106"/>
      <c r="BB102" s="106"/>
      <c r="BC102" s="106"/>
      <c r="BD102" s="106"/>
      <c r="BE102" s="70"/>
      <c r="BF102" s="70"/>
      <c r="BG102" s="78"/>
      <c r="BN102" s="277"/>
      <c r="BO102" s="278"/>
      <c r="BP102" s="278"/>
      <c r="BQ102" s="278"/>
      <c r="BR102" s="278"/>
      <c r="BS102" s="278"/>
      <c r="BT102" s="278"/>
      <c r="BU102" s="279"/>
      <c r="BV102" s="21"/>
      <c r="BW102" s="94"/>
      <c r="BX102" s="94"/>
      <c r="BY102" s="94"/>
      <c r="BZ102" s="94"/>
      <c r="CA102" s="94"/>
      <c r="CB102" s="94"/>
      <c r="CC102" s="94"/>
      <c r="CD102" s="94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7"/>
      <c r="CY102" s="97"/>
      <c r="CZ102" s="97"/>
      <c r="DA102" s="97"/>
      <c r="DB102" s="93"/>
      <c r="DC102" s="93"/>
      <c r="DD102" s="93"/>
      <c r="DE102" s="93"/>
      <c r="DF102" s="93"/>
      <c r="DG102" s="93"/>
      <c r="DH102" s="272" t="s">
        <v>212</v>
      </c>
      <c r="DI102" s="272"/>
      <c r="DJ102" s="272"/>
      <c r="DK102" s="272"/>
      <c r="DL102" s="272"/>
      <c r="DM102" s="272"/>
      <c r="DN102" s="272"/>
      <c r="DO102" s="272"/>
      <c r="DP102" s="272"/>
      <c r="DQ102" s="272"/>
      <c r="DR102" s="272"/>
      <c r="DS102" s="272"/>
      <c r="DT102" s="273"/>
    </row>
    <row r="103" spans="1:124" ht="5.25" customHeight="1">
      <c r="A103" s="284"/>
      <c r="B103" s="106"/>
      <c r="C103" s="106"/>
      <c r="D103" s="106"/>
      <c r="E103" s="106"/>
      <c r="F103" s="106"/>
      <c r="G103" s="106"/>
      <c r="H103" s="106"/>
      <c r="I103" s="72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106"/>
      <c r="AD103" s="106"/>
      <c r="AE103" s="106"/>
      <c r="AF103" s="106"/>
      <c r="AG103" s="106"/>
      <c r="AH103" s="106"/>
      <c r="AI103" s="106"/>
      <c r="AJ103" s="106"/>
      <c r="AK103" s="70"/>
      <c r="AL103" s="70"/>
      <c r="AM103" s="70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70"/>
      <c r="BF103" s="2"/>
      <c r="BG103" s="4"/>
      <c r="BN103" s="277"/>
      <c r="BO103" s="278"/>
      <c r="BP103" s="278"/>
      <c r="BQ103" s="278"/>
      <c r="BR103" s="278"/>
      <c r="BS103" s="278"/>
      <c r="BT103" s="278"/>
      <c r="BU103" s="279"/>
      <c r="BV103" s="21"/>
      <c r="BW103" s="94"/>
      <c r="BX103" s="94"/>
      <c r="BY103" s="94"/>
      <c r="BZ103" s="94"/>
      <c r="CA103" s="94"/>
      <c r="CB103" s="94"/>
      <c r="CC103" s="94"/>
      <c r="CD103" s="94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7"/>
      <c r="CY103" s="97"/>
      <c r="CZ103" s="97"/>
      <c r="DA103" s="97"/>
      <c r="DB103" s="93"/>
      <c r="DC103" s="93"/>
      <c r="DD103" s="93"/>
      <c r="DE103" s="93"/>
      <c r="DF103" s="93"/>
      <c r="DG103" s="93"/>
      <c r="DH103" s="272"/>
      <c r="DI103" s="272"/>
      <c r="DJ103" s="272"/>
      <c r="DK103" s="272"/>
      <c r="DL103" s="272"/>
      <c r="DM103" s="272"/>
      <c r="DN103" s="272"/>
      <c r="DO103" s="272"/>
      <c r="DP103" s="272"/>
      <c r="DQ103" s="272"/>
      <c r="DR103" s="272"/>
      <c r="DS103" s="272"/>
      <c r="DT103" s="273"/>
    </row>
    <row r="104" spans="1:124" ht="5.25" customHeight="1">
      <c r="A104" s="284"/>
      <c r="B104" s="106"/>
      <c r="C104" s="106"/>
      <c r="D104" s="106"/>
      <c r="E104" s="106"/>
      <c r="F104" s="106"/>
      <c r="G104" s="106"/>
      <c r="H104" s="106"/>
      <c r="I104" s="72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106"/>
      <c r="AD104" s="106"/>
      <c r="AE104" s="106"/>
      <c r="AF104" s="106"/>
      <c r="AG104" s="106"/>
      <c r="AH104" s="106"/>
      <c r="AI104" s="106"/>
      <c r="AJ104" s="106"/>
      <c r="AK104" s="70"/>
      <c r="AL104" s="70"/>
      <c r="AM104" s="70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70"/>
      <c r="BF104" s="70"/>
      <c r="BG104" s="78"/>
      <c r="BN104" s="277"/>
      <c r="BO104" s="278"/>
      <c r="BP104" s="278"/>
      <c r="BQ104" s="278"/>
      <c r="BR104" s="278"/>
      <c r="BS104" s="278"/>
      <c r="BT104" s="278"/>
      <c r="BU104" s="279"/>
      <c r="BV104" s="21"/>
      <c r="BW104" s="94"/>
      <c r="BX104" s="94"/>
      <c r="BY104" s="94"/>
      <c r="BZ104" s="94"/>
      <c r="CA104" s="94"/>
      <c r="CB104" s="94"/>
      <c r="CC104" s="94"/>
      <c r="CD104" s="94"/>
      <c r="CE104" s="92"/>
      <c r="CF104" s="92"/>
      <c r="CG104" s="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7"/>
      <c r="CY104" s="97"/>
      <c r="CZ104" s="97"/>
      <c r="DA104" s="97"/>
      <c r="DB104" s="93"/>
      <c r="DC104" s="93"/>
      <c r="DD104" s="93"/>
      <c r="DE104" s="93"/>
      <c r="DF104" s="93"/>
      <c r="DG104" s="93"/>
      <c r="DH104" s="272"/>
      <c r="DI104" s="272"/>
      <c r="DJ104" s="272"/>
      <c r="DK104" s="272"/>
      <c r="DL104" s="272"/>
      <c r="DM104" s="272"/>
      <c r="DN104" s="272"/>
      <c r="DO104" s="272"/>
      <c r="DP104" s="272"/>
      <c r="DQ104" s="272"/>
      <c r="DR104" s="272"/>
      <c r="DS104" s="272"/>
      <c r="DT104" s="273"/>
    </row>
    <row r="105" spans="1:124" ht="5.25" customHeight="1">
      <c r="A105" s="284"/>
      <c r="B105" s="106"/>
      <c r="C105" s="106"/>
      <c r="D105" s="106"/>
      <c r="E105" s="106"/>
      <c r="F105" s="106"/>
      <c r="G105" s="106"/>
      <c r="H105" s="106"/>
      <c r="I105" s="72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106"/>
      <c r="AD105" s="106"/>
      <c r="AE105" s="106"/>
      <c r="AF105" s="106"/>
      <c r="AG105" s="106"/>
      <c r="AH105" s="106"/>
      <c r="AI105" s="106"/>
      <c r="AJ105" s="106"/>
      <c r="AK105" s="70"/>
      <c r="AL105" s="70"/>
      <c r="AM105" s="70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70"/>
      <c r="BF105" s="70"/>
      <c r="BG105" s="78"/>
      <c r="BN105" s="277"/>
      <c r="BO105" s="278"/>
      <c r="BP105" s="278"/>
      <c r="BQ105" s="278"/>
      <c r="BR105" s="278"/>
      <c r="BS105" s="278"/>
      <c r="BT105" s="278"/>
      <c r="BU105" s="279"/>
      <c r="BV105" s="21"/>
      <c r="BW105" s="106" t="s">
        <v>58</v>
      </c>
      <c r="BX105" s="106"/>
      <c r="BY105" s="2"/>
      <c r="BZ105" s="106"/>
      <c r="CA105" s="106">
        <v>1.415E-5</v>
      </c>
      <c r="CB105" s="106"/>
      <c r="CC105" s="106"/>
      <c r="CD105" s="106"/>
      <c r="CE105" s="106"/>
      <c r="CF105" s="106"/>
      <c r="CG105" s="106"/>
      <c r="CH105" s="106" t="s">
        <v>37</v>
      </c>
      <c r="CI105" s="106"/>
      <c r="CJ105" s="267" t="str">
        <f>IF(DL91="","",DL91)</f>
        <v/>
      </c>
      <c r="CK105" s="267"/>
      <c r="CL105" s="267"/>
      <c r="CM105" s="267"/>
      <c r="CN105" s="267"/>
      <c r="CO105" s="267"/>
      <c r="CP105" s="106" t="s">
        <v>37</v>
      </c>
      <c r="CQ105" s="106"/>
      <c r="CR105" s="266">
        <v>1000</v>
      </c>
      <c r="CS105" s="266"/>
      <c r="CT105" s="266"/>
      <c r="CU105" s="266"/>
      <c r="CV105" s="106" t="s">
        <v>20</v>
      </c>
      <c r="CW105" s="106"/>
      <c r="CX105" s="267" t="str">
        <f>IF(CJ105="","",ROUNDUP(SQRT(CA105*CJ105)*CR105,1))</f>
        <v/>
      </c>
      <c r="CY105" s="267"/>
      <c r="CZ105" s="267"/>
      <c r="DA105" s="267"/>
      <c r="DB105" s="106" t="s">
        <v>106</v>
      </c>
      <c r="DC105" s="106"/>
      <c r="DD105" s="106" t="s">
        <v>140</v>
      </c>
      <c r="DE105" s="106"/>
      <c r="DF105" s="106"/>
      <c r="DG105" s="106"/>
      <c r="DH105" s="106"/>
      <c r="DI105" s="106"/>
      <c r="DJ105" s="106"/>
      <c r="DK105" s="106"/>
      <c r="DL105" s="154" t="str">
        <f>IF(CX105="","",IF(CX105&lt;=13,13,IF(CX105&lt;=20,20,IF(CX105&lt;=25,25,IF(CX105&lt;=40,40,IF(CX105&lt;=50,50,IF(CX105&lt;=75,75,IF(CX105&lt;=100,100,IF(CX105&lt;=150,150,"")))))))))</f>
        <v/>
      </c>
      <c r="DM105" s="155"/>
      <c r="DN105" s="155"/>
      <c r="DO105" s="155"/>
      <c r="DP105" s="155"/>
      <c r="DQ105" s="156"/>
      <c r="DR105" s="106" t="s">
        <v>106</v>
      </c>
      <c r="DS105" s="106"/>
      <c r="DT105" s="153"/>
    </row>
    <row r="106" spans="1:124" ht="3" customHeight="1">
      <c r="A106" s="284"/>
      <c r="B106" s="106"/>
      <c r="C106" s="106"/>
      <c r="D106" s="106"/>
      <c r="E106" s="106"/>
      <c r="F106" s="106"/>
      <c r="G106" s="106"/>
      <c r="H106" s="106"/>
      <c r="I106" s="72"/>
      <c r="J106" s="285" t="s">
        <v>155</v>
      </c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68"/>
      <c r="AF106" s="68"/>
      <c r="AG106" s="68"/>
      <c r="AH106" s="68"/>
      <c r="AI106" s="68"/>
      <c r="AJ106" s="68"/>
      <c r="AK106" s="70"/>
      <c r="AL106" s="70"/>
      <c r="AM106" s="70"/>
      <c r="AN106" s="68"/>
      <c r="AO106" s="68"/>
      <c r="AP106" s="68"/>
      <c r="AQ106" s="68"/>
      <c r="AR106" s="68"/>
      <c r="AS106" s="68"/>
      <c r="AT106" s="68"/>
      <c r="AU106" s="68"/>
      <c r="AV106" s="68"/>
      <c r="AW106" s="70"/>
      <c r="AX106" s="68"/>
      <c r="AY106" s="68"/>
      <c r="AZ106" s="68"/>
      <c r="BA106" s="68"/>
      <c r="BB106" s="68"/>
      <c r="BC106" s="68"/>
      <c r="BD106" s="68"/>
      <c r="BE106" s="70"/>
      <c r="BF106" s="70"/>
      <c r="BG106" s="78"/>
      <c r="BN106" s="277"/>
      <c r="BO106" s="278"/>
      <c r="BP106" s="278"/>
      <c r="BQ106" s="278"/>
      <c r="BR106" s="278"/>
      <c r="BS106" s="278"/>
      <c r="BT106" s="278"/>
      <c r="BU106" s="279"/>
      <c r="BV106" s="21"/>
      <c r="BW106" s="106"/>
      <c r="BX106" s="106"/>
      <c r="BY106" s="2"/>
      <c r="BZ106" s="106"/>
      <c r="CA106" s="106"/>
      <c r="CB106" s="106"/>
      <c r="CC106" s="106"/>
      <c r="CD106" s="106"/>
      <c r="CE106" s="106"/>
      <c r="CF106" s="106"/>
      <c r="CG106" s="106"/>
      <c r="CH106" s="106"/>
      <c r="CI106" s="106"/>
      <c r="CJ106" s="267"/>
      <c r="CK106" s="267"/>
      <c r="CL106" s="267"/>
      <c r="CM106" s="267"/>
      <c r="CN106" s="267"/>
      <c r="CO106" s="267"/>
      <c r="CP106" s="106"/>
      <c r="CQ106" s="106"/>
      <c r="CR106" s="266"/>
      <c r="CS106" s="266"/>
      <c r="CT106" s="266"/>
      <c r="CU106" s="266"/>
      <c r="CV106" s="106"/>
      <c r="CW106" s="106"/>
      <c r="CX106" s="267"/>
      <c r="CY106" s="267"/>
      <c r="CZ106" s="267"/>
      <c r="DA106" s="267"/>
      <c r="DB106" s="106"/>
      <c r="DC106" s="106"/>
      <c r="DD106" s="106"/>
      <c r="DE106" s="106"/>
      <c r="DF106" s="106"/>
      <c r="DG106" s="106"/>
      <c r="DH106" s="106"/>
      <c r="DI106" s="106"/>
      <c r="DJ106" s="106"/>
      <c r="DK106" s="106"/>
      <c r="DL106" s="157"/>
      <c r="DM106" s="158"/>
      <c r="DN106" s="158"/>
      <c r="DO106" s="158"/>
      <c r="DP106" s="158"/>
      <c r="DQ106" s="159"/>
      <c r="DR106" s="106"/>
      <c r="DS106" s="106"/>
      <c r="DT106" s="153"/>
    </row>
    <row r="107" spans="1:124" ht="12.75" customHeight="1">
      <c r="A107" s="284"/>
      <c r="B107" s="106"/>
      <c r="C107" s="106"/>
      <c r="D107" s="106"/>
      <c r="E107" s="106"/>
      <c r="F107" s="106"/>
      <c r="G107" s="106"/>
      <c r="H107" s="106"/>
      <c r="I107" s="72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106" t="str">
        <f>IF(AY61="","",AY61)</f>
        <v/>
      </c>
      <c r="AF107" s="106"/>
      <c r="AG107" s="106"/>
      <c r="AH107" s="106"/>
      <c r="AI107" s="106"/>
      <c r="AJ107" s="106"/>
      <c r="AK107" s="274" t="s">
        <v>29</v>
      </c>
      <c r="AL107" s="274"/>
      <c r="AM107" s="274"/>
      <c r="AN107" s="106" t="s">
        <v>8</v>
      </c>
      <c r="AO107" s="244"/>
      <c r="AP107" s="168"/>
      <c r="AQ107" s="169"/>
      <c r="AR107" s="169"/>
      <c r="AS107" s="169"/>
      <c r="AT107" s="169"/>
      <c r="AU107" s="169"/>
      <c r="AV107" s="170"/>
      <c r="AW107" s="106" t="s">
        <v>9</v>
      </c>
      <c r="AX107" s="106"/>
      <c r="AY107" s="240" t="str">
        <f>IF(AP107="","",AE107*AP107)</f>
        <v/>
      </c>
      <c r="AZ107" s="241"/>
      <c r="BA107" s="241"/>
      <c r="BB107" s="241"/>
      <c r="BC107" s="241"/>
      <c r="BD107" s="242"/>
      <c r="BE107" s="106" t="s">
        <v>15</v>
      </c>
      <c r="BF107" s="106"/>
      <c r="BG107" s="153"/>
      <c r="BN107" s="277"/>
      <c r="BO107" s="278"/>
      <c r="BP107" s="278"/>
      <c r="BQ107" s="278"/>
      <c r="BR107" s="278"/>
      <c r="BS107" s="278"/>
      <c r="BT107" s="278"/>
      <c r="BU107" s="279"/>
      <c r="BV107" s="21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267"/>
      <c r="CK107" s="267"/>
      <c r="CL107" s="267"/>
      <c r="CM107" s="267"/>
      <c r="CN107" s="267"/>
      <c r="CO107" s="267"/>
      <c r="CP107" s="106"/>
      <c r="CQ107" s="106"/>
      <c r="CR107" s="266"/>
      <c r="CS107" s="266"/>
      <c r="CT107" s="266"/>
      <c r="CU107" s="266"/>
      <c r="CV107" s="106"/>
      <c r="CW107" s="106"/>
      <c r="CX107" s="267"/>
      <c r="CY107" s="267"/>
      <c r="CZ107" s="267"/>
      <c r="DA107" s="267"/>
      <c r="DB107" s="106"/>
      <c r="DC107" s="106"/>
      <c r="DD107" s="106"/>
      <c r="DE107" s="106"/>
      <c r="DF107" s="106"/>
      <c r="DG107" s="106"/>
      <c r="DH107" s="106"/>
      <c r="DI107" s="106"/>
      <c r="DJ107" s="106"/>
      <c r="DK107" s="106"/>
      <c r="DL107" s="157"/>
      <c r="DM107" s="158"/>
      <c r="DN107" s="158"/>
      <c r="DO107" s="158"/>
      <c r="DP107" s="158"/>
      <c r="DQ107" s="159"/>
      <c r="DR107" s="106"/>
      <c r="DS107" s="106"/>
      <c r="DT107" s="153"/>
    </row>
    <row r="108" spans="1:124" ht="2.25" customHeight="1">
      <c r="A108" s="284"/>
      <c r="B108" s="106"/>
      <c r="C108" s="106"/>
      <c r="D108" s="106"/>
      <c r="E108" s="106"/>
      <c r="F108" s="106"/>
      <c r="G108" s="106"/>
      <c r="H108" s="106"/>
      <c r="I108" s="72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106"/>
      <c r="AF108" s="106"/>
      <c r="AG108" s="106"/>
      <c r="AH108" s="106"/>
      <c r="AI108" s="106"/>
      <c r="AJ108" s="106"/>
      <c r="AK108" s="274"/>
      <c r="AL108" s="274"/>
      <c r="AM108" s="274"/>
      <c r="AN108" s="106"/>
      <c r="AO108" s="244"/>
      <c r="AP108" s="171"/>
      <c r="AQ108" s="172"/>
      <c r="AR108" s="172"/>
      <c r="AS108" s="172"/>
      <c r="AT108" s="172"/>
      <c r="AU108" s="172"/>
      <c r="AV108" s="173"/>
      <c r="AW108" s="106"/>
      <c r="AX108" s="106"/>
      <c r="AY108" s="243"/>
      <c r="AZ108" s="106"/>
      <c r="BA108" s="106"/>
      <c r="BB108" s="106"/>
      <c r="BC108" s="106"/>
      <c r="BD108" s="244"/>
      <c r="BE108" s="106"/>
      <c r="BF108" s="106"/>
      <c r="BG108" s="153"/>
      <c r="BN108" s="277"/>
      <c r="BO108" s="278"/>
      <c r="BP108" s="278"/>
      <c r="BQ108" s="278"/>
      <c r="BR108" s="278"/>
      <c r="BS108" s="278"/>
      <c r="BT108" s="278"/>
      <c r="BU108" s="279"/>
      <c r="BV108" s="21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267"/>
      <c r="CK108" s="267"/>
      <c r="CL108" s="267"/>
      <c r="CM108" s="267"/>
      <c r="CN108" s="267"/>
      <c r="CO108" s="267"/>
      <c r="CP108" s="106"/>
      <c r="CQ108" s="106"/>
      <c r="CR108" s="266"/>
      <c r="CS108" s="266"/>
      <c r="CT108" s="266"/>
      <c r="CU108" s="266"/>
      <c r="CV108" s="106"/>
      <c r="CW108" s="106"/>
      <c r="CX108" s="267"/>
      <c r="CY108" s="267"/>
      <c r="CZ108" s="267"/>
      <c r="DA108" s="267"/>
      <c r="DB108" s="106"/>
      <c r="DC108" s="106"/>
      <c r="DD108" s="106"/>
      <c r="DE108" s="106"/>
      <c r="DF108" s="106"/>
      <c r="DG108" s="106"/>
      <c r="DH108" s="106"/>
      <c r="DI108" s="106"/>
      <c r="DJ108" s="106"/>
      <c r="DK108" s="106"/>
      <c r="DL108" s="160"/>
      <c r="DM108" s="161"/>
      <c r="DN108" s="161"/>
      <c r="DO108" s="161"/>
      <c r="DP108" s="161"/>
      <c r="DQ108" s="162"/>
      <c r="DR108" s="106"/>
      <c r="DS108" s="106"/>
      <c r="DT108" s="153"/>
    </row>
    <row r="109" spans="1:124" ht="5.25" customHeight="1">
      <c r="A109" s="284"/>
      <c r="B109" s="106"/>
      <c r="C109" s="106"/>
      <c r="D109" s="106"/>
      <c r="E109" s="106"/>
      <c r="F109" s="106"/>
      <c r="G109" s="106"/>
      <c r="H109" s="106"/>
      <c r="I109" s="72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106"/>
      <c r="AF109" s="106"/>
      <c r="AG109" s="106"/>
      <c r="AH109" s="106"/>
      <c r="AI109" s="106"/>
      <c r="AJ109" s="106"/>
      <c r="AK109" s="274"/>
      <c r="AL109" s="274"/>
      <c r="AM109" s="274"/>
      <c r="AN109" s="106"/>
      <c r="AO109" s="244"/>
      <c r="AP109" s="171"/>
      <c r="AQ109" s="172"/>
      <c r="AR109" s="172"/>
      <c r="AS109" s="172"/>
      <c r="AT109" s="172"/>
      <c r="AU109" s="172"/>
      <c r="AV109" s="173"/>
      <c r="AW109" s="106"/>
      <c r="AX109" s="106"/>
      <c r="AY109" s="243"/>
      <c r="AZ109" s="106"/>
      <c r="BA109" s="106"/>
      <c r="BB109" s="106"/>
      <c r="BC109" s="106"/>
      <c r="BD109" s="244"/>
      <c r="BE109" s="106"/>
      <c r="BF109" s="106"/>
      <c r="BG109" s="153"/>
      <c r="BN109" s="280"/>
      <c r="BO109" s="281"/>
      <c r="BP109" s="281"/>
      <c r="BQ109" s="281"/>
      <c r="BR109" s="281"/>
      <c r="BS109" s="281"/>
      <c r="BT109" s="281"/>
      <c r="BU109" s="282"/>
      <c r="BV109" s="22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66"/>
      <c r="CQ109" s="66"/>
      <c r="CR109" s="66"/>
      <c r="CS109" s="66"/>
      <c r="CT109" s="66"/>
      <c r="CU109" s="66"/>
      <c r="CV109" s="66"/>
      <c r="CW109" s="66"/>
      <c r="CX109" s="95"/>
      <c r="CY109" s="95"/>
      <c r="CZ109" s="95"/>
      <c r="DA109" s="95"/>
      <c r="DB109" s="95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3"/>
      <c r="DO109" s="3"/>
      <c r="DP109" s="3"/>
      <c r="DQ109" s="3"/>
      <c r="DR109" s="3"/>
      <c r="DS109" s="3"/>
      <c r="DT109" s="23"/>
    </row>
    <row r="110" spans="1:124" ht="5.25" customHeight="1">
      <c r="A110" s="284"/>
      <c r="B110" s="106"/>
      <c r="C110" s="106"/>
      <c r="D110" s="106"/>
      <c r="E110" s="106"/>
      <c r="F110" s="106"/>
      <c r="G110" s="106"/>
      <c r="H110" s="106"/>
      <c r="I110" s="72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106"/>
      <c r="AF110" s="106"/>
      <c r="AG110" s="106"/>
      <c r="AH110" s="106"/>
      <c r="AI110" s="106"/>
      <c r="AJ110" s="106"/>
      <c r="AK110" s="274"/>
      <c r="AL110" s="274"/>
      <c r="AM110" s="274"/>
      <c r="AN110" s="106"/>
      <c r="AO110" s="244"/>
      <c r="AP110" s="174"/>
      <c r="AQ110" s="175"/>
      <c r="AR110" s="175"/>
      <c r="AS110" s="175"/>
      <c r="AT110" s="175"/>
      <c r="AU110" s="175"/>
      <c r="AV110" s="176"/>
      <c r="AW110" s="106"/>
      <c r="AX110" s="106"/>
      <c r="AY110" s="245"/>
      <c r="AZ110" s="229"/>
      <c r="BA110" s="229"/>
      <c r="BB110" s="229"/>
      <c r="BC110" s="229"/>
      <c r="BD110" s="246"/>
      <c r="BE110" s="106"/>
      <c r="BF110" s="106"/>
      <c r="BG110" s="153"/>
      <c r="BN110" s="195" t="s">
        <v>109</v>
      </c>
      <c r="BO110" s="196"/>
      <c r="BP110" s="196"/>
      <c r="BQ110" s="196"/>
      <c r="BR110" s="196"/>
      <c r="BS110" s="196"/>
      <c r="BT110" s="196"/>
      <c r="BU110" s="197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16"/>
    </row>
    <row r="111" spans="1:124" ht="5.25" customHeight="1">
      <c r="A111" s="284"/>
      <c r="B111" s="106"/>
      <c r="C111" s="106"/>
      <c r="D111" s="106"/>
      <c r="E111" s="106"/>
      <c r="F111" s="106"/>
      <c r="G111" s="106"/>
      <c r="H111" s="106"/>
      <c r="I111" s="72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41"/>
      <c r="AF111" s="41"/>
      <c r="AG111" s="41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8"/>
      <c r="BN111" s="198"/>
      <c r="BO111" s="199"/>
      <c r="BP111" s="199"/>
      <c r="BQ111" s="199"/>
      <c r="BR111" s="199"/>
      <c r="BS111" s="199"/>
      <c r="BT111" s="199"/>
      <c r="BU111" s="200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106"/>
      <c r="CI111" s="106">
        <v>10.61</v>
      </c>
      <c r="CJ111" s="106"/>
      <c r="CK111" s="106"/>
      <c r="CL111" s="106"/>
      <c r="CM111" s="106" t="s">
        <v>67</v>
      </c>
      <c r="CN111" s="106"/>
      <c r="CO111" s="106" t="s">
        <v>108</v>
      </c>
      <c r="CP111" s="106"/>
      <c r="CQ111" s="106"/>
      <c r="CR111" s="106"/>
      <c r="CS111" s="106"/>
      <c r="CT111" s="266"/>
      <c r="CU111" s="266"/>
      <c r="CV111" s="266"/>
      <c r="CW111" s="266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4"/>
    </row>
    <row r="112" spans="1:124" ht="5.25" customHeight="1">
      <c r="A112" s="195" t="s">
        <v>110</v>
      </c>
      <c r="B112" s="196"/>
      <c r="C112" s="196"/>
      <c r="D112" s="196"/>
      <c r="E112" s="196"/>
      <c r="F112" s="196"/>
      <c r="G112" s="196"/>
      <c r="H112" s="197"/>
      <c r="I112" s="27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52"/>
      <c r="AF112" s="52"/>
      <c r="AG112" s="52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5"/>
      <c r="BN112" s="198"/>
      <c r="BO112" s="199"/>
      <c r="BP112" s="199"/>
      <c r="BQ112" s="199"/>
      <c r="BR112" s="199"/>
      <c r="BS112" s="199"/>
      <c r="BT112" s="199"/>
      <c r="BU112" s="200"/>
      <c r="BV112" s="2"/>
      <c r="BW112" s="220" t="s">
        <v>139</v>
      </c>
      <c r="BX112" s="220"/>
      <c r="BY112" s="220"/>
      <c r="BZ112" s="220"/>
      <c r="CA112" s="220"/>
      <c r="CB112" s="220"/>
      <c r="CC112" s="220"/>
      <c r="CD112" s="220"/>
      <c r="CE112" s="106" t="s">
        <v>20</v>
      </c>
      <c r="CF112" s="106"/>
      <c r="CG112" s="2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266"/>
      <c r="CU112" s="266"/>
      <c r="CV112" s="266"/>
      <c r="CW112" s="266"/>
      <c r="CX112" s="268"/>
      <c r="CY112" s="268"/>
      <c r="CZ112" s="268"/>
      <c r="DA112" s="268"/>
      <c r="DB112" s="268"/>
      <c r="DC112" s="268"/>
      <c r="DD112" s="268"/>
      <c r="DE112" s="268"/>
      <c r="DF112" s="268"/>
      <c r="DG112" s="268"/>
      <c r="DH112" s="268"/>
      <c r="DI112" s="268"/>
      <c r="DJ112" s="268"/>
      <c r="DK112" s="268"/>
      <c r="DL112" s="268"/>
      <c r="DM112" s="268"/>
      <c r="DN112" s="268"/>
      <c r="DO112" s="268"/>
      <c r="DP112" s="268"/>
      <c r="DQ112" s="2"/>
      <c r="DR112" s="2"/>
      <c r="DS112" s="2"/>
      <c r="DT112" s="4"/>
    </row>
    <row r="113" spans="1:127" ht="5.25" customHeight="1">
      <c r="A113" s="198"/>
      <c r="B113" s="199"/>
      <c r="C113" s="199"/>
      <c r="D113" s="199"/>
      <c r="E113" s="199"/>
      <c r="F113" s="199"/>
      <c r="G113" s="199"/>
      <c r="H113" s="200"/>
      <c r="I113" s="70"/>
      <c r="J113" s="63"/>
      <c r="K113" s="63"/>
      <c r="L113" s="63"/>
      <c r="M113" s="63"/>
      <c r="N113" s="63"/>
      <c r="O113" s="63"/>
      <c r="P113" s="63"/>
      <c r="Q113" s="63"/>
      <c r="R113" s="63"/>
      <c r="S113" s="106" t="s">
        <v>45</v>
      </c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63"/>
      <c r="AE113" s="41"/>
      <c r="AF113" s="269" t="str">
        <f>IF(AY61="","",AY61)</f>
        <v/>
      </c>
      <c r="AG113" s="269"/>
      <c r="AH113" s="269"/>
      <c r="AI113" s="269"/>
      <c r="AJ113" s="265" t="s">
        <v>79</v>
      </c>
      <c r="AK113" s="265"/>
      <c r="AL113" s="106" t="str">
        <f>IF(AY96="","",AY96)</f>
        <v/>
      </c>
      <c r="AM113" s="106"/>
      <c r="AN113" s="106"/>
      <c r="AO113" s="106"/>
      <c r="AP113" s="265" t="s">
        <v>78</v>
      </c>
      <c r="AQ113" s="265"/>
      <c r="AR113" s="106" t="str">
        <f>IF(AY107="","",AY107)</f>
        <v/>
      </c>
      <c r="AS113" s="106"/>
      <c r="AT113" s="106"/>
      <c r="AU113" s="106"/>
      <c r="AV113" s="106" t="s">
        <v>77</v>
      </c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8"/>
      <c r="BN113" s="198"/>
      <c r="BO113" s="199"/>
      <c r="BP113" s="199"/>
      <c r="BQ113" s="199"/>
      <c r="BR113" s="199"/>
      <c r="BS113" s="199"/>
      <c r="BT113" s="199"/>
      <c r="BU113" s="200"/>
      <c r="BV113" s="2"/>
      <c r="BW113" s="220"/>
      <c r="BX113" s="220"/>
      <c r="BY113" s="220"/>
      <c r="BZ113" s="220"/>
      <c r="CA113" s="220"/>
      <c r="CB113" s="220"/>
      <c r="CC113" s="220"/>
      <c r="CD113" s="220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266"/>
      <c r="CU113" s="266"/>
      <c r="CV113" s="266"/>
      <c r="CW113" s="266"/>
      <c r="CX113" s="268"/>
      <c r="CY113" s="268"/>
      <c r="CZ113" s="268"/>
      <c r="DA113" s="268"/>
      <c r="DB113" s="268"/>
      <c r="DC113" s="268"/>
      <c r="DD113" s="268"/>
      <c r="DE113" s="268"/>
      <c r="DF113" s="268"/>
      <c r="DG113" s="268"/>
      <c r="DH113" s="268"/>
      <c r="DI113" s="268"/>
      <c r="DJ113" s="268"/>
      <c r="DK113" s="268"/>
      <c r="DL113" s="268"/>
      <c r="DM113" s="268"/>
      <c r="DN113" s="268"/>
      <c r="DO113" s="268"/>
      <c r="DP113" s="268"/>
      <c r="DQ113" s="2"/>
      <c r="DR113" s="2"/>
      <c r="DS113" s="2"/>
      <c r="DT113" s="4"/>
    </row>
    <row r="114" spans="1:127" ht="5.25" customHeight="1">
      <c r="A114" s="198"/>
      <c r="B114" s="199"/>
      <c r="C114" s="199"/>
      <c r="D114" s="199"/>
      <c r="E114" s="199"/>
      <c r="F114" s="199"/>
      <c r="G114" s="199"/>
      <c r="H114" s="200"/>
      <c r="I114" s="70"/>
      <c r="J114" s="63"/>
      <c r="K114" s="63"/>
      <c r="L114" s="63"/>
      <c r="M114" s="63"/>
      <c r="N114" s="63"/>
      <c r="O114" s="63"/>
      <c r="P114" s="63"/>
      <c r="Q114" s="63"/>
      <c r="R114" s="63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63"/>
      <c r="AE114" s="41"/>
      <c r="AF114" s="269"/>
      <c r="AG114" s="269"/>
      <c r="AH114" s="269"/>
      <c r="AI114" s="269"/>
      <c r="AJ114" s="265"/>
      <c r="AK114" s="265"/>
      <c r="AL114" s="106"/>
      <c r="AM114" s="106"/>
      <c r="AN114" s="106"/>
      <c r="AO114" s="106"/>
      <c r="AP114" s="265"/>
      <c r="AQ114" s="265"/>
      <c r="AR114" s="106"/>
      <c r="AS114" s="106"/>
      <c r="AT114" s="106"/>
      <c r="AU114" s="106"/>
      <c r="AV114" s="106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8"/>
      <c r="BN114" s="198"/>
      <c r="BO114" s="199"/>
      <c r="BP114" s="199"/>
      <c r="BQ114" s="199"/>
      <c r="BR114" s="199"/>
      <c r="BS114" s="199"/>
      <c r="BT114" s="199"/>
      <c r="BU114" s="200"/>
      <c r="BV114" s="94"/>
      <c r="BW114" s="220"/>
      <c r="BX114" s="220"/>
      <c r="BY114" s="220"/>
      <c r="BZ114" s="220"/>
      <c r="CA114" s="220"/>
      <c r="CB114" s="220"/>
      <c r="CC114" s="220"/>
      <c r="CD114" s="220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266"/>
      <c r="CU114" s="266"/>
      <c r="CV114" s="266"/>
      <c r="CW114" s="266"/>
      <c r="CX114" s="268"/>
      <c r="CY114" s="268"/>
      <c r="CZ114" s="268"/>
      <c r="DA114" s="268"/>
      <c r="DB114" s="268"/>
      <c r="DC114" s="268"/>
      <c r="DD114" s="268"/>
      <c r="DE114" s="268"/>
      <c r="DF114" s="268"/>
      <c r="DG114" s="268"/>
      <c r="DH114" s="268"/>
      <c r="DI114" s="268"/>
      <c r="DJ114" s="268"/>
      <c r="DK114" s="268"/>
      <c r="DL114" s="268"/>
      <c r="DM114" s="268"/>
      <c r="DN114" s="268"/>
      <c r="DO114" s="268"/>
      <c r="DP114" s="268"/>
      <c r="DQ114" s="2"/>
      <c r="DR114" s="2"/>
      <c r="DS114" s="2"/>
      <c r="DT114" s="4"/>
    </row>
    <row r="115" spans="1:127" ht="5.25" customHeight="1">
      <c r="A115" s="198"/>
      <c r="B115" s="199"/>
      <c r="C115" s="199"/>
      <c r="D115" s="199"/>
      <c r="E115" s="199"/>
      <c r="F115" s="199"/>
      <c r="G115" s="199"/>
      <c r="H115" s="200"/>
      <c r="I115" s="70"/>
      <c r="J115" s="256" t="s">
        <v>80</v>
      </c>
      <c r="K115" s="256"/>
      <c r="L115" s="256"/>
      <c r="M115" s="256"/>
      <c r="N115" s="256"/>
      <c r="O115" s="256"/>
      <c r="P115" s="256"/>
      <c r="Q115" s="106" t="s">
        <v>20</v>
      </c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 t="s">
        <v>20</v>
      </c>
      <c r="AE115" s="106"/>
      <c r="AF115" s="269"/>
      <c r="AG115" s="269"/>
      <c r="AH115" s="269"/>
      <c r="AI115" s="269"/>
      <c r="AJ115" s="265"/>
      <c r="AK115" s="265"/>
      <c r="AL115" s="106"/>
      <c r="AM115" s="106"/>
      <c r="AN115" s="106"/>
      <c r="AO115" s="106"/>
      <c r="AP115" s="265"/>
      <c r="AQ115" s="265"/>
      <c r="AR115" s="106"/>
      <c r="AS115" s="106"/>
      <c r="AT115" s="106"/>
      <c r="AU115" s="106"/>
      <c r="AV115" s="106"/>
      <c r="AW115" s="106" t="s">
        <v>20</v>
      </c>
      <c r="AX115" s="106"/>
      <c r="AY115" s="240" t="str">
        <f>IF(AH117="","",ROUNDUP((AF113-(AL113+AR113))/(AH117*AQ117),1))</f>
        <v/>
      </c>
      <c r="AZ115" s="241"/>
      <c r="BA115" s="241"/>
      <c r="BB115" s="241"/>
      <c r="BC115" s="241"/>
      <c r="BD115" s="242"/>
      <c r="BE115" s="106" t="s">
        <v>5</v>
      </c>
      <c r="BF115" s="106"/>
      <c r="BG115" s="153"/>
      <c r="BN115" s="198"/>
      <c r="BO115" s="199"/>
      <c r="BP115" s="199"/>
      <c r="BQ115" s="199"/>
      <c r="BR115" s="199"/>
      <c r="BS115" s="199"/>
      <c r="BT115" s="199"/>
      <c r="BU115" s="200"/>
      <c r="BV115" s="94"/>
      <c r="BW115" s="94"/>
      <c r="BX115" s="94"/>
      <c r="BY115" s="94"/>
      <c r="BZ115" s="94"/>
      <c r="CA115" s="94"/>
      <c r="CB115" s="94"/>
      <c r="CC115" s="94"/>
      <c r="CD115" s="94"/>
      <c r="CE115" s="92"/>
      <c r="CF115" s="92"/>
      <c r="CG115" s="92"/>
      <c r="CH115" s="92"/>
      <c r="CI115" s="92"/>
      <c r="CJ115" s="92"/>
      <c r="CK115" s="92"/>
      <c r="CL115" s="92"/>
      <c r="CM115" s="92"/>
      <c r="CN115" s="92"/>
      <c r="CO115" s="92"/>
      <c r="CP115" s="92"/>
      <c r="CQ115" s="92"/>
      <c r="CR115" s="92"/>
      <c r="CS115" s="92"/>
      <c r="CT115" s="97"/>
      <c r="CU115" s="97"/>
      <c r="CV115" s="97"/>
      <c r="CW115" s="97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2"/>
      <c r="DR115" s="2"/>
      <c r="DS115" s="2"/>
      <c r="DT115" s="4"/>
    </row>
    <row r="116" spans="1:127" ht="5.25" customHeight="1">
      <c r="A116" s="198"/>
      <c r="B116" s="199"/>
      <c r="C116" s="199"/>
      <c r="D116" s="199"/>
      <c r="E116" s="199"/>
      <c r="F116" s="199"/>
      <c r="G116" s="199"/>
      <c r="H116" s="200"/>
      <c r="I116" s="70"/>
      <c r="J116" s="256"/>
      <c r="K116" s="256"/>
      <c r="L116" s="256"/>
      <c r="M116" s="256"/>
      <c r="N116" s="256"/>
      <c r="O116" s="256"/>
      <c r="P116" s="256"/>
      <c r="Q116" s="106"/>
      <c r="R116" s="106"/>
      <c r="S116" s="257"/>
      <c r="T116" s="257"/>
      <c r="U116" s="257"/>
      <c r="V116" s="257"/>
      <c r="W116" s="257"/>
      <c r="X116" s="257"/>
      <c r="Y116" s="257"/>
      <c r="Z116" s="257"/>
      <c r="AA116" s="257"/>
      <c r="AB116" s="257"/>
      <c r="AC116" s="257"/>
      <c r="AD116" s="106"/>
      <c r="AE116" s="106"/>
      <c r="AF116" s="270"/>
      <c r="AG116" s="270"/>
      <c r="AH116" s="270"/>
      <c r="AI116" s="270"/>
      <c r="AJ116" s="271"/>
      <c r="AK116" s="271"/>
      <c r="AL116" s="257"/>
      <c r="AM116" s="257"/>
      <c r="AN116" s="257"/>
      <c r="AO116" s="257"/>
      <c r="AP116" s="271"/>
      <c r="AQ116" s="271"/>
      <c r="AR116" s="257"/>
      <c r="AS116" s="257"/>
      <c r="AT116" s="257"/>
      <c r="AU116" s="257"/>
      <c r="AV116" s="257"/>
      <c r="AW116" s="106"/>
      <c r="AX116" s="106"/>
      <c r="AY116" s="243"/>
      <c r="AZ116" s="106"/>
      <c r="BA116" s="106"/>
      <c r="BB116" s="106"/>
      <c r="BC116" s="106"/>
      <c r="BD116" s="244"/>
      <c r="BE116" s="106"/>
      <c r="BF116" s="106"/>
      <c r="BG116" s="153"/>
      <c r="BN116" s="198"/>
      <c r="BO116" s="199"/>
      <c r="BP116" s="199"/>
      <c r="BQ116" s="199"/>
      <c r="BR116" s="199"/>
      <c r="BS116" s="199"/>
      <c r="BT116" s="199"/>
      <c r="BU116" s="200"/>
      <c r="BV116" s="94"/>
      <c r="BW116" s="94"/>
      <c r="BX116" s="94"/>
      <c r="BY116" s="94"/>
      <c r="BZ116" s="94"/>
      <c r="CA116" s="94"/>
      <c r="CB116" s="94"/>
      <c r="CC116" s="94"/>
      <c r="CD116" s="94"/>
      <c r="CE116" s="92"/>
      <c r="CF116" s="92"/>
      <c r="CG116" s="92"/>
      <c r="CH116" s="92"/>
      <c r="CI116" s="92"/>
      <c r="CJ116" s="92"/>
      <c r="CK116" s="92"/>
      <c r="CL116" s="92"/>
      <c r="CM116" s="92"/>
      <c r="CN116" s="92"/>
      <c r="CO116" s="92"/>
      <c r="CP116" s="92"/>
      <c r="CQ116" s="92"/>
      <c r="CR116" s="92"/>
      <c r="CS116" s="92"/>
      <c r="CT116" s="97"/>
      <c r="CU116" s="97"/>
      <c r="CV116" s="97"/>
      <c r="CW116" s="97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2"/>
      <c r="DR116" s="2"/>
      <c r="DS116" s="2"/>
      <c r="DT116" s="4"/>
    </row>
    <row r="117" spans="1:127" ht="5.25" customHeight="1">
      <c r="A117" s="198"/>
      <c r="B117" s="199"/>
      <c r="C117" s="199"/>
      <c r="D117" s="199"/>
      <c r="E117" s="199"/>
      <c r="F117" s="199"/>
      <c r="G117" s="199"/>
      <c r="H117" s="200"/>
      <c r="I117" s="70"/>
      <c r="J117" s="256"/>
      <c r="K117" s="256"/>
      <c r="L117" s="256"/>
      <c r="M117" s="256"/>
      <c r="N117" s="256"/>
      <c r="O117" s="256"/>
      <c r="P117" s="256"/>
      <c r="Q117" s="106"/>
      <c r="R117" s="106"/>
      <c r="S117" s="224" t="s">
        <v>44</v>
      </c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106"/>
      <c r="AE117" s="106"/>
      <c r="AF117" s="41"/>
      <c r="AG117" s="41"/>
      <c r="AH117" s="172"/>
      <c r="AI117" s="172"/>
      <c r="AJ117" s="172"/>
      <c r="AK117" s="172"/>
      <c r="AL117" s="106" t="s">
        <v>21</v>
      </c>
      <c r="AM117" s="106"/>
      <c r="AN117" s="106"/>
      <c r="AO117" s="106" t="s">
        <v>8</v>
      </c>
      <c r="AP117" s="106"/>
      <c r="AQ117" s="106">
        <v>0.03</v>
      </c>
      <c r="AR117" s="106"/>
      <c r="AS117" s="106"/>
      <c r="AT117" s="106"/>
      <c r="AU117" s="70"/>
      <c r="AV117" s="70"/>
      <c r="AW117" s="106"/>
      <c r="AX117" s="106"/>
      <c r="AY117" s="243"/>
      <c r="AZ117" s="106"/>
      <c r="BA117" s="106"/>
      <c r="BB117" s="106"/>
      <c r="BC117" s="106"/>
      <c r="BD117" s="244"/>
      <c r="BE117" s="106"/>
      <c r="BF117" s="106"/>
      <c r="BG117" s="153"/>
      <c r="BN117" s="198"/>
      <c r="BO117" s="199"/>
      <c r="BP117" s="199"/>
      <c r="BQ117" s="199"/>
      <c r="BR117" s="199"/>
      <c r="BS117" s="199"/>
      <c r="BT117" s="199"/>
      <c r="BU117" s="200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/>
      <c r="DN117" s="94"/>
      <c r="DO117" s="94"/>
      <c r="DP117" s="94"/>
      <c r="DQ117" s="94"/>
      <c r="DR117" s="2"/>
      <c r="DS117" s="2"/>
      <c r="DT117" s="4"/>
    </row>
    <row r="118" spans="1:127" ht="5.25" customHeight="1">
      <c r="A118" s="198"/>
      <c r="B118" s="199"/>
      <c r="C118" s="199"/>
      <c r="D118" s="199"/>
      <c r="E118" s="199"/>
      <c r="F118" s="199"/>
      <c r="G118" s="199"/>
      <c r="H118" s="200"/>
      <c r="I118" s="63"/>
      <c r="J118" s="256"/>
      <c r="K118" s="256"/>
      <c r="L118" s="256"/>
      <c r="M118" s="256"/>
      <c r="N118" s="256"/>
      <c r="O118" s="256"/>
      <c r="P118" s="25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41"/>
      <c r="AG118" s="41"/>
      <c r="AH118" s="172"/>
      <c r="AI118" s="172"/>
      <c r="AJ118" s="172"/>
      <c r="AK118" s="172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70"/>
      <c r="AV118" s="70"/>
      <c r="AW118" s="106"/>
      <c r="AX118" s="106"/>
      <c r="AY118" s="245"/>
      <c r="AZ118" s="229"/>
      <c r="BA118" s="229"/>
      <c r="BB118" s="229"/>
      <c r="BC118" s="229"/>
      <c r="BD118" s="246"/>
      <c r="BE118" s="106"/>
      <c r="BF118" s="106"/>
      <c r="BG118" s="153"/>
      <c r="BN118" s="198"/>
      <c r="BO118" s="199"/>
      <c r="BP118" s="199"/>
      <c r="BQ118" s="199"/>
      <c r="BR118" s="199"/>
      <c r="BS118" s="199"/>
      <c r="BT118" s="199"/>
      <c r="BU118" s="200"/>
      <c r="BV118" s="94"/>
      <c r="BW118" s="94"/>
      <c r="BX118" s="94"/>
      <c r="BY118" s="94"/>
      <c r="BZ118" s="94"/>
      <c r="CA118" s="94"/>
      <c r="CB118" s="94"/>
      <c r="CC118" s="2"/>
      <c r="CD118" s="94"/>
      <c r="CE118" s="94"/>
      <c r="CF118" s="94"/>
      <c r="CG118" s="94"/>
      <c r="CH118" s="94"/>
      <c r="CI118" s="106">
        <v>10.61</v>
      </c>
      <c r="CJ118" s="106"/>
      <c r="CK118" s="106"/>
      <c r="CL118" s="106"/>
      <c r="CM118" s="106" t="s">
        <v>37</v>
      </c>
      <c r="CN118" s="106"/>
      <c r="CO118" s="106" t="str">
        <f>IF(CX91="","",CX91)</f>
        <v/>
      </c>
      <c r="CP118" s="106"/>
      <c r="CQ118" s="106"/>
      <c r="CR118" s="106"/>
      <c r="CS118" s="106"/>
      <c r="CT118" s="65"/>
      <c r="CU118" s="65"/>
      <c r="CV118" s="106" t="s">
        <v>20</v>
      </c>
      <c r="CW118" s="106"/>
      <c r="CX118" s="106" t="str">
        <f>IF(CO118="","",ROUNDUP(SQRT(CI118*CO118),1))</f>
        <v/>
      </c>
      <c r="CY118" s="106"/>
      <c r="CZ118" s="106"/>
      <c r="DA118" s="106"/>
      <c r="DB118" s="106" t="s">
        <v>106</v>
      </c>
      <c r="DC118" s="106"/>
      <c r="DD118" s="106" t="s">
        <v>142</v>
      </c>
      <c r="DE118" s="106"/>
      <c r="DF118" s="106"/>
      <c r="DG118" s="106"/>
      <c r="DH118" s="106"/>
      <c r="DI118" s="106"/>
      <c r="DJ118" s="106"/>
      <c r="DK118" s="106"/>
      <c r="DL118" s="247" t="str">
        <f>IF(CX118="","",IF(CX118&lt;=13,13,IF(CX118&lt;=20,20,IF(CX118&lt;=25,25,IF(CX118&lt;=40,40,IF(CX118&lt;=50,50,IF(CX118&lt;=75,75,IF(CX118&lt;=100,100,IF(CX118&lt;=150,150,"")))))))))</f>
        <v/>
      </c>
      <c r="DM118" s="248"/>
      <c r="DN118" s="248"/>
      <c r="DO118" s="248"/>
      <c r="DP118" s="248"/>
      <c r="DQ118" s="249"/>
      <c r="DR118" s="106" t="s">
        <v>106</v>
      </c>
      <c r="DS118" s="106"/>
      <c r="DT118" s="153"/>
    </row>
    <row r="119" spans="1:127" ht="5.25" customHeight="1">
      <c r="A119" s="198"/>
      <c r="B119" s="199"/>
      <c r="C119" s="199"/>
      <c r="D119" s="199"/>
      <c r="E119" s="199"/>
      <c r="F119" s="199"/>
      <c r="G119" s="199"/>
      <c r="H119" s="200"/>
      <c r="I119" s="63"/>
      <c r="J119" s="2"/>
      <c r="K119" s="63"/>
      <c r="L119" s="63"/>
      <c r="M119" s="63"/>
      <c r="N119" s="63"/>
      <c r="O119" s="63"/>
      <c r="P119" s="63"/>
      <c r="Q119" s="70"/>
      <c r="R119" s="70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70"/>
      <c r="AE119" s="70"/>
      <c r="AF119" s="41"/>
      <c r="AG119" s="41"/>
      <c r="AH119" s="172"/>
      <c r="AI119" s="172"/>
      <c r="AJ119" s="172"/>
      <c r="AK119" s="172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70"/>
      <c r="AV119" s="70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4"/>
      <c r="BN119" s="198"/>
      <c r="BO119" s="199"/>
      <c r="BP119" s="199"/>
      <c r="BQ119" s="199"/>
      <c r="BR119" s="199"/>
      <c r="BS119" s="199"/>
      <c r="BT119" s="199"/>
      <c r="BU119" s="200"/>
      <c r="BV119" s="94"/>
      <c r="BW119" s="94"/>
      <c r="BX119" s="94"/>
      <c r="BY119" s="94"/>
      <c r="BZ119" s="94"/>
      <c r="CA119" s="2"/>
      <c r="CB119" s="2"/>
      <c r="CC119" s="2"/>
      <c r="CD119" s="94"/>
      <c r="CE119" s="106" t="s">
        <v>58</v>
      </c>
      <c r="CF119" s="106"/>
      <c r="CG119" s="94"/>
      <c r="CH119" s="94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65"/>
      <c r="CU119" s="65"/>
      <c r="CV119" s="106"/>
      <c r="CW119" s="106"/>
      <c r="CX119" s="106"/>
      <c r="CY119" s="106"/>
      <c r="CZ119" s="106"/>
      <c r="DA119" s="106"/>
      <c r="DB119" s="106"/>
      <c r="DC119" s="106"/>
      <c r="DD119" s="106"/>
      <c r="DE119" s="106"/>
      <c r="DF119" s="106"/>
      <c r="DG119" s="106"/>
      <c r="DH119" s="106"/>
      <c r="DI119" s="106"/>
      <c r="DJ119" s="106"/>
      <c r="DK119" s="106"/>
      <c r="DL119" s="250"/>
      <c r="DM119" s="251"/>
      <c r="DN119" s="251"/>
      <c r="DO119" s="251"/>
      <c r="DP119" s="251"/>
      <c r="DQ119" s="252"/>
      <c r="DR119" s="106"/>
      <c r="DS119" s="106"/>
      <c r="DT119" s="153"/>
    </row>
    <row r="120" spans="1:127" ht="5.25" customHeight="1">
      <c r="A120" s="198"/>
      <c r="B120" s="199"/>
      <c r="C120" s="199"/>
      <c r="D120" s="199"/>
      <c r="E120" s="199"/>
      <c r="F120" s="199"/>
      <c r="G120" s="199"/>
      <c r="H120" s="200"/>
      <c r="I120" s="63"/>
      <c r="J120" s="63"/>
      <c r="K120" s="63"/>
      <c r="L120" s="63"/>
      <c r="M120" s="63"/>
      <c r="N120" s="63"/>
      <c r="O120" s="63"/>
      <c r="P120" s="63"/>
      <c r="Q120" s="70"/>
      <c r="R120" s="70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70"/>
      <c r="AE120" s="70"/>
      <c r="AF120" s="41"/>
      <c r="AG120" s="41"/>
      <c r="AH120" s="172"/>
      <c r="AI120" s="172"/>
      <c r="AJ120" s="172"/>
      <c r="AK120" s="172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70"/>
      <c r="AV120" s="70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4"/>
      <c r="BN120" s="198"/>
      <c r="BO120" s="199"/>
      <c r="BP120" s="199"/>
      <c r="BQ120" s="199"/>
      <c r="BR120" s="199"/>
      <c r="BS120" s="199"/>
      <c r="BT120" s="199"/>
      <c r="BU120" s="200"/>
      <c r="BV120" s="94"/>
      <c r="BW120" s="94"/>
      <c r="BX120" s="94"/>
      <c r="BY120" s="94"/>
      <c r="BZ120" s="94"/>
      <c r="CA120" s="2"/>
      <c r="CB120" s="2"/>
      <c r="CC120" s="106"/>
      <c r="CD120" s="94"/>
      <c r="CE120" s="106"/>
      <c r="CF120" s="106"/>
      <c r="CG120" s="94"/>
      <c r="CH120" s="94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65"/>
      <c r="CU120" s="65"/>
      <c r="CV120" s="106"/>
      <c r="CW120" s="106"/>
      <c r="CX120" s="106"/>
      <c r="CY120" s="106"/>
      <c r="CZ120" s="106"/>
      <c r="DA120" s="106"/>
      <c r="DB120" s="106"/>
      <c r="DC120" s="106"/>
      <c r="DD120" s="106"/>
      <c r="DE120" s="106"/>
      <c r="DF120" s="106"/>
      <c r="DG120" s="106"/>
      <c r="DH120" s="106"/>
      <c r="DI120" s="106"/>
      <c r="DJ120" s="106"/>
      <c r="DK120" s="106"/>
      <c r="DL120" s="250"/>
      <c r="DM120" s="251"/>
      <c r="DN120" s="251"/>
      <c r="DO120" s="251"/>
      <c r="DP120" s="251"/>
      <c r="DQ120" s="252"/>
      <c r="DR120" s="106"/>
      <c r="DS120" s="106"/>
      <c r="DT120" s="153"/>
    </row>
    <row r="121" spans="1:127" ht="5.25" customHeight="1">
      <c r="A121" s="198"/>
      <c r="B121" s="199"/>
      <c r="C121" s="199"/>
      <c r="D121" s="199"/>
      <c r="E121" s="199"/>
      <c r="F121" s="199"/>
      <c r="G121" s="199"/>
      <c r="H121" s="200"/>
      <c r="I121" s="63"/>
      <c r="J121" s="63"/>
      <c r="K121" s="63"/>
      <c r="L121" s="63"/>
      <c r="M121" s="63"/>
      <c r="N121" s="63"/>
      <c r="O121" s="63"/>
      <c r="P121" s="68"/>
      <c r="Q121" s="68"/>
      <c r="R121" s="68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68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2"/>
      <c r="AZ121" s="70"/>
      <c r="BA121" s="70"/>
      <c r="BB121" s="70"/>
      <c r="BC121" s="70"/>
      <c r="BD121" s="70"/>
      <c r="BE121" s="70"/>
      <c r="BF121" s="2"/>
      <c r="BG121" s="4"/>
      <c r="BN121" s="198"/>
      <c r="BO121" s="199"/>
      <c r="BP121" s="199"/>
      <c r="BQ121" s="199"/>
      <c r="BR121" s="199"/>
      <c r="BS121" s="199"/>
      <c r="BT121" s="199"/>
      <c r="BU121" s="200"/>
      <c r="BV121" s="2"/>
      <c r="BW121" s="2"/>
      <c r="BX121" s="2"/>
      <c r="BY121" s="2"/>
      <c r="BZ121" s="2"/>
      <c r="CA121" s="2"/>
      <c r="CB121" s="2"/>
      <c r="CC121" s="106"/>
      <c r="CD121" s="94"/>
      <c r="CE121" s="106"/>
      <c r="CF121" s="106"/>
      <c r="CG121" s="94"/>
      <c r="CH121" s="94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65"/>
      <c r="CU121" s="65"/>
      <c r="CV121" s="106"/>
      <c r="CW121" s="106"/>
      <c r="CX121" s="106"/>
      <c r="CY121" s="106"/>
      <c r="CZ121" s="106"/>
      <c r="DA121" s="106"/>
      <c r="DB121" s="106"/>
      <c r="DC121" s="106"/>
      <c r="DD121" s="106"/>
      <c r="DE121" s="106"/>
      <c r="DF121" s="106"/>
      <c r="DG121" s="106"/>
      <c r="DH121" s="106"/>
      <c r="DI121" s="106"/>
      <c r="DJ121" s="106"/>
      <c r="DK121" s="106"/>
      <c r="DL121" s="253"/>
      <c r="DM121" s="254"/>
      <c r="DN121" s="254"/>
      <c r="DO121" s="254"/>
      <c r="DP121" s="254"/>
      <c r="DQ121" s="255"/>
      <c r="DR121" s="106"/>
      <c r="DS121" s="106"/>
      <c r="DT121" s="153"/>
    </row>
    <row r="122" spans="1:127" ht="5.25" customHeight="1">
      <c r="A122" s="198"/>
      <c r="B122" s="199"/>
      <c r="C122" s="199"/>
      <c r="D122" s="199"/>
      <c r="E122" s="199"/>
      <c r="F122" s="199"/>
      <c r="G122" s="199"/>
      <c r="H122" s="200"/>
      <c r="I122" s="63"/>
      <c r="J122" s="63"/>
      <c r="K122" s="63"/>
      <c r="L122" s="63"/>
      <c r="M122" s="63"/>
      <c r="N122" s="6"/>
      <c r="O122" s="57"/>
      <c r="P122" s="57"/>
      <c r="Q122" s="57"/>
      <c r="R122" s="57"/>
      <c r="S122" s="57"/>
      <c r="T122" s="57"/>
      <c r="U122" s="57"/>
      <c r="V122" s="57"/>
      <c r="W122" s="57"/>
      <c r="X122" s="10"/>
      <c r="Y122" s="10"/>
      <c r="Z122" s="10"/>
      <c r="AA122" s="10"/>
      <c r="AB122" s="10"/>
      <c r="AC122" s="10"/>
      <c r="AD122" s="10"/>
      <c r="AE122" s="10"/>
      <c r="AF122" s="11"/>
      <c r="AG122" s="11"/>
      <c r="AH122" s="10"/>
      <c r="AI122" s="45"/>
      <c r="AJ122" s="2"/>
      <c r="AK122" s="70"/>
      <c r="AL122" s="70"/>
      <c r="AM122" s="70"/>
      <c r="AN122" s="70"/>
      <c r="AO122" s="70"/>
      <c r="AQ122" s="70"/>
      <c r="AS122" s="70"/>
      <c r="AT122" s="70"/>
      <c r="AU122" s="70"/>
      <c r="AV122" s="70"/>
      <c r="AW122" s="70"/>
      <c r="AX122" s="9"/>
      <c r="AY122" s="9"/>
      <c r="AZ122" s="70"/>
      <c r="BA122" s="70"/>
      <c r="BB122" s="70"/>
      <c r="BC122" s="70"/>
      <c r="BD122" s="70"/>
      <c r="BE122" s="2"/>
      <c r="BF122" s="2"/>
      <c r="BG122" s="4"/>
      <c r="BN122" s="198"/>
      <c r="BO122" s="199"/>
      <c r="BP122" s="199"/>
      <c r="BQ122" s="199"/>
      <c r="BR122" s="199"/>
      <c r="BS122" s="199"/>
      <c r="BT122" s="199"/>
      <c r="BU122" s="200"/>
      <c r="BV122" s="2"/>
      <c r="BW122" s="2"/>
      <c r="BX122" s="2"/>
      <c r="BY122" s="94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4"/>
    </row>
    <row r="123" spans="1:127" ht="5.25" customHeight="1">
      <c r="A123" s="198"/>
      <c r="B123" s="199"/>
      <c r="C123" s="199"/>
      <c r="D123" s="199"/>
      <c r="E123" s="199"/>
      <c r="F123" s="199"/>
      <c r="G123" s="199"/>
      <c r="H123" s="200"/>
      <c r="I123" s="63"/>
      <c r="J123" s="63"/>
      <c r="K123" s="63"/>
      <c r="L123" s="63"/>
      <c r="M123" s="63"/>
      <c r="N123" s="80"/>
      <c r="O123" s="68"/>
      <c r="P123" s="68"/>
      <c r="Q123" s="68"/>
      <c r="R123" s="68"/>
      <c r="S123" s="106" t="s">
        <v>83</v>
      </c>
      <c r="T123" s="106"/>
      <c r="U123" s="106"/>
      <c r="V123" s="106"/>
      <c r="W123" s="106"/>
      <c r="X123" s="106"/>
      <c r="Y123" s="106"/>
      <c r="Z123" s="106"/>
      <c r="AA123" s="106"/>
      <c r="AB123" s="106"/>
      <c r="AC123" s="70"/>
      <c r="AD123" s="70"/>
      <c r="AE123" s="70"/>
      <c r="AF123" s="9"/>
      <c r="AG123" s="9"/>
      <c r="AH123" s="70"/>
      <c r="AI123" s="46"/>
      <c r="AJ123" s="2"/>
      <c r="AK123" s="70"/>
      <c r="AL123" s="106" t="str">
        <f>IF(AY96="","",AY96)</f>
        <v/>
      </c>
      <c r="AM123" s="106"/>
      <c r="AN123" s="106"/>
      <c r="AO123" s="106"/>
      <c r="AP123" s="106" t="s">
        <v>37</v>
      </c>
      <c r="AQ123" s="106"/>
      <c r="AR123" s="106">
        <v>60</v>
      </c>
      <c r="AS123" s="106"/>
      <c r="AT123" s="106"/>
      <c r="AU123" s="106"/>
      <c r="AV123" s="70"/>
      <c r="AW123" s="70"/>
      <c r="AX123" s="9"/>
      <c r="AY123" s="9"/>
      <c r="AZ123" s="70"/>
      <c r="BA123" s="70"/>
      <c r="BB123" s="70"/>
      <c r="BC123" s="70"/>
      <c r="BD123" s="70"/>
      <c r="BE123" s="2"/>
      <c r="BF123" s="2"/>
      <c r="BG123" s="4"/>
      <c r="BN123" s="258" t="s">
        <v>190</v>
      </c>
      <c r="BO123" s="259"/>
      <c r="BP123" s="259"/>
      <c r="BQ123" s="259"/>
      <c r="BR123" s="259"/>
      <c r="BS123" s="259"/>
      <c r="BT123" s="259"/>
      <c r="BU123" s="259"/>
      <c r="BV123" s="259"/>
      <c r="BW123" s="259"/>
      <c r="BX123" s="259"/>
      <c r="BY123" s="259"/>
      <c r="BZ123" s="259"/>
      <c r="CA123" s="259"/>
      <c r="CB123" s="259"/>
      <c r="CC123" s="259"/>
      <c r="CD123" s="259"/>
      <c r="CE123" s="259"/>
      <c r="CF123" s="259"/>
      <c r="CG123" s="259"/>
      <c r="CH123" s="259"/>
      <c r="CI123" s="259"/>
      <c r="CJ123" s="259"/>
      <c r="CK123" s="259"/>
      <c r="CL123" s="259"/>
      <c r="CM123" s="259"/>
      <c r="CN123" s="259"/>
      <c r="CO123" s="259"/>
      <c r="CP123" s="259"/>
      <c r="CQ123" s="259"/>
      <c r="CR123" s="259"/>
      <c r="CS123" s="259"/>
      <c r="CT123" s="259"/>
      <c r="CU123" s="259"/>
      <c r="CV123" s="259"/>
      <c r="CW123" s="259"/>
      <c r="CX123" s="259"/>
      <c r="CY123" s="259"/>
      <c r="CZ123" s="259"/>
      <c r="DA123" s="259"/>
      <c r="DB123" s="259"/>
      <c r="DC123" s="260"/>
      <c r="DD123" s="223" t="s">
        <v>52</v>
      </c>
      <c r="DE123" s="224"/>
      <c r="DF123" s="224"/>
      <c r="DG123" s="224"/>
      <c r="DH123" s="224"/>
      <c r="DI123" s="224"/>
      <c r="DJ123" s="225"/>
      <c r="DK123" s="231" t="s">
        <v>134</v>
      </c>
      <c r="DL123" s="196"/>
      <c r="DM123" s="196"/>
      <c r="DN123" s="196"/>
      <c r="DO123" s="196"/>
      <c r="DP123" s="196"/>
      <c r="DQ123" s="196"/>
      <c r="DR123" s="196"/>
      <c r="DS123" s="196"/>
      <c r="DT123" s="232"/>
      <c r="DW123" s="221"/>
    </row>
    <row r="124" spans="1:127" ht="5.25" customHeight="1">
      <c r="A124" s="198"/>
      <c r="B124" s="199"/>
      <c r="C124" s="199"/>
      <c r="D124" s="199"/>
      <c r="E124" s="199"/>
      <c r="F124" s="199"/>
      <c r="G124" s="199"/>
      <c r="H124" s="200"/>
      <c r="I124" s="63"/>
      <c r="J124" s="63"/>
      <c r="K124" s="63"/>
      <c r="L124" s="63"/>
      <c r="M124" s="63"/>
      <c r="N124" s="219" t="s">
        <v>80</v>
      </c>
      <c r="O124" s="220"/>
      <c r="P124" s="220"/>
      <c r="Q124" s="106" t="s">
        <v>85</v>
      </c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 t="s">
        <v>82</v>
      </c>
      <c r="AD124" s="106"/>
      <c r="AE124" s="106"/>
      <c r="AF124" s="106"/>
      <c r="AG124" s="106"/>
      <c r="AH124" s="106"/>
      <c r="AI124" s="238"/>
      <c r="AJ124" s="239" t="s">
        <v>73</v>
      </c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70"/>
      <c r="AW124" s="106" t="s">
        <v>20</v>
      </c>
      <c r="AX124" s="106"/>
      <c r="AY124" s="265" t="str">
        <f>IF(AY61="","",IF((AL127-AR127)=0,AL123*AR123,ROUNDUP((AL123*AR123)/(AL127-AR127),1)))</f>
        <v/>
      </c>
      <c r="AZ124" s="265"/>
      <c r="BA124" s="265"/>
      <c r="BB124" s="265"/>
      <c r="BC124" s="265"/>
      <c r="BD124" s="265"/>
      <c r="BE124" s="2"/>
      <c r="BF124" s="2"/>
      <c r="BG124" s="4"/>
      <c r="BN124" s="181"/>
      <c r="BO124" s="182"/>
      <c r="BP124" s="182"/>
      <c r="BQ124" s="182"/>
      <c r="BR124" s="182"/>
      <c r="BS124" s="182"/>
      <c r="BT124" s="182"/>
      <c r="BU124" s="182"/>
      <c r="BV124" s="182"/>
      <c r="BW124" s="182"/>
      <c r="BX124" s="182"/>
      <c r="BY124" s="182"/>
      <c r="BZ124" s="182"/>
      <c r="CA124" s="182"/>
      <c r="CB124" s="182"/>
      <c r="CC124" s="182"/>
      <c r="CD124" s="182"/>
      <c r="CE124" s="182"/>
      <c r="CF124" s="182"/>
      <c r="CG124" s="182"/>
      <c r="CH124" s="182"/>
      <c r="CI124" s="182"/>
      <c r="CJ124" s="182"/>
      <c r="CK124" s="182"/>
      <c r="CL124" s="182"/>
      <c r="CM124" s="182"/>
      <c r="CN124" s="182"/>
      <c r="CO124" s="182"/>
      <c r="CP124" s="182"/>
      <c r="CQ124" s="182"/>
      <c r="CR124" s="182"/>
      <c r="CS124" s="182"/>
      <c r="CT124" s="182"/>
      <c r="CU124" s="182"/>
      <c r="CV124" s="182"/>
      <c r="CW124" s="182"/>
      <c r="CX124" s="182"/>
      <c r="CY124" s="182"/>
      <c r="CZ124" s="182"/>
      <c r="DA124" s="182"/>
      <c r="DB124" s="182"/>
      <c r="DC124" s="261"/>
      <c r="DD124" s="226"/>
      <c r="DE124" s="106"/>
      <c r="DF124" s="106"/>
      <c r="DG124" s="106"/>
      <c r="DH124" s="106"/>
      <c r="DI124" s="106"/>
      <c r="DJ124" s="227"/>
      <c r="DK124" s="233"/>
      <c r="DL124" s="199"/>
      <c r="DM124" s="199"/>
      <c r="DN124" s="199"/>
      <c r="DO124" s="199"/>
      <c r="DP124" s="199"/>
      <c r="DQ124" s="199"/>
      <c r="DR124" s="199"/>
      <c r="DS124" s="199"/>
      <c r="DT124" s="234"/>
      <c r="DW124" s="221"/>
    </row>
    <row r="125" spans="1:127" ht="5.25" customHeight="1">
      <c r="A125" s="198"/>
      <c r="B125" s="199"/>
      <c r="C125" s="199"/>
      <c r="D125" s="199"/>
      <c r="E125" s="199"/>
      <c r="F125" s="199"/>
      <c r="G125" s="199"/>
      <c r="H125" s="200"/>
      <c r="I125" s="63"/>
      <c r="J125" s="63"/>
      <c r="K125" s="63"/>
      <c r="L125" s="63"/>
      <c r="M125" s="63"/>
      <c r="N125" s="219"/>
      <c r="O125" s="220"/>
      <c r="P125" s="220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238"/>
      <c r="AJ125" s="239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70"/>
      <c r="AW125" s="106"/>
      <c r="AX125" s="106"/>
      <c r="AY125" s="265"/>
      <c r="AZ125" s="265"/>
      <c r="BA125" s="265"/>
      <c r="BB125" s="265"/>
      <c r="BC125" s="265"/>
      <c r="BD125" s="265"/>
      <c r="BE125" s="106" t="s">
        <v>5</v>
      </c>
      <c r="BF125" s="106"/>
      <c r="BG125" s="153"/>
      <c r="BN125" s="262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4"/>
      <c r="DD125" s="226"/>
      <c r="DE125" s="106"/>
      <c r="DF125" s="106"/>
      <c r="DG125" s="106"/>
      <c r="DH125" s="106"/>
      <c r="DI125" s="106"/>
      <c r="DJ125" s="227"/>
      <c r="DK125" s="233"/>
      <c r="DL125" s="199"/>
      <c r="DM125" s="199"/>
      <c r="DN125" s="199"/>
      <c r="DO125" s="199"/>
      <c r="DP125" s="199"/>
      <c r="DQ125" s="199"/>
      <c r="DR125" s="199"/>
      <c r="DS125" s="199"/>
      <c r="DT125" s="234"/>
      <c r="DW125" s="221"/>
    </row>
    <row r="126" spans="1:127" ht="5.25" customHeight="1">
      <c r="A126" s="198"/>
      <c r="B126" s="199"/>
      <c r="C126" s="199"/>
      <c r="D126" s="199"/>
      <c r="E126" s="199"/>
      <c r="F126" s="199"/>
      <c r="G126" s="199"/>
      <c r="H126" s="200"/>
      <c r="I126" s="63"/>
      <c r="J126" s="63"/>
      <c r="K126" s="63"/>
      <c r="L126" s="63"/>
      <c r="M126" s="63"/>
      <c r="N126" s="219"/>
      <c r="O126" s="220"/>
      <c r="P126" s="220"/>
      <c r="Q126" s="106"/>
      <c r="R126" s="106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106"/>
      <c r="AD126" s="106"/>
      <c r="AE126" s="106"/>
      <c r="AF126" s="106"/>
      <c r="AG126" s="106"/>
      <c r="AH126" s="106"/>
      <c r="AI126" s="238"/>
      <c r="AJ126" s="239"/>
      <c r="AK126" s="106"/>
      <c r="AL126" s="257"/>
      <c r="AM126" s="257"/>
      <c r="AN126" s="257"/>
      <c r="AO126" s="257"/>
      <c r="AP126" s="257"/>
      <c r="AQ126" s="257"/>
      <c r="AR126" s="257"/>
      <c r="AS126" s="257"/>
      <c r="AT126" s="257"/>
      <c r="AU126" s="257"/>
      <c r="AV126" s="70"/>
      <c r="AW126" s="106"/>
      <c r="AX126" s="106"/>
      <c r="AY126" s="265"/>
      <c r="AZ126" s="265"/>
      <c r="BA126" s="265"/>
      <c r="BB126" s="265"/>
      <c r="BC126" s="265"/>
      <c r="BD126" s="265"/>
      <c r="BE126" s="106"/>
      <c r="BF126" s="106"/>
      <c r="BG126" s="153"/>
      <c r="BN126" s="178"/>
      <c r="BO126" s="179"/>
      <c r="BP126" s="179"/>
      <c r="BQ126" s="179"/>
      <c r="BR126" s="431" t="s">
        <v>193</v>
      </c>
      <c r="BS126" s="179"/>
      <c r="BT126" s="179"/>
      <c r="BU126" s="179"/>
      <c r="BV126" s="179"/>
      <c r="BW126" s="179"/>
      <c r="BX126" s="179"/>
      <c r="BY126" s="179"/>
      <c r="BZ126" s="179"/>
      <c r="CA126" s="180"/>
      <c r="CB126" s="179" t="s">
        <v>194</v>
      </c>
      <c r="CC126" s="179"/>
      <c r="CD126" s="179"/>
      <c r="CE126" s="179"/>
      <c r="CF126" s="179"/>
      <c r="CG126" s="179"/>
      <c r="CH126" s="179"/>
      <c r="CI126" s="179"/>
      <c r="CJ126" s="179"/>
      <c r="CK126" s="179"/>
      <c r="CL126" s="179"/>
      <c r="CM126" s="179"/>
      <c r="CN126" s="179"/>
      <c r="CO126" s="179"/>
      <c r="CP126" s="179"/>
      <c r="CQ126" s="179"/>
      <c r="CR126" s="179"/>
      <c r="CS126" s="179"/>
      <c r="CT126" s="179"/>
      <c r="CU126" s="179"/>
      <c r="CV126" s="179"/>
      <c r="CW126" s="179"/>
      <c r="CX126" s="179"/>
      <c r="CY126" s="179"/>
      <c r="CZ126" s="179"/>
      <c r="DA126" s="179"/>
      <c r="DB126" s="179"/>
      <c r="DC126" s="430"/>
      <c r="DD126" s="226"/>
      <c r="DE126" s="106"/>
      <c r="DF126" s="106"/>
      <c r="DG126" s="106"/>
      <c r="DH126" s="106"/>
      <c r="DI126" s="106"/>
      <c r="DJ126" s="227"/>
      <c r="DK126" s="233"/>
      <c r="DL126" s="199"/>
      <c r="DM126" s="199"/>
      <c r="DN126" s="199"/>
      <c r="DO126" s="199"/>
      <c r="DP126" s="199"/>
      <c r="DQ126" s="199"/>
      <c r="DR126" s="199"/>
      <c r="DS126" s="199"/>
      <c r="DT126" s="234"/>
      <c r="DW126" s="221"/>
    </row>
    <row r="127" spans="1:127" ht="9" customHeight="1">
      <c r="A127" s="198"/>
      <c r="B127" s="199"/>
      <c r="C127" s="199"/>
      <c r="D127" s="199"/>
      <c r="E127" s="199"/>
      <c r="F127" s="199"/>
      <c r="G127" s="199"/>
      <c r="H127" s="200"/>
      <c r="I127" s="63"/>
      <c r="J127" s="63"/>
      <c r="K127" s="63"/>
      <c r="L127" s="63"/>
      <c r="M127" s="63"/>
      <c r="N127" s="219"/>
      <c r="O127" s="220"/>
      <c r="P127" s="220"/>
      <c r="Q127" s="106"/>
      <c r="R127" s="106"/>
      <c r="S127" s="106" t="s">
        <v>84</v>
      </c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238"/>
      <c r="AJ127" s="239"/>
      <c r="AK127" s="106"/>
      <c r="AL127" s="106">
        <v>24</v>
      </c>
      <c r="AM127" s="106"/>
      <c r="AN127" s="106"/>
      <c r="AO127" s="106"/>
      <c r="AP127" s="106" t="s">
        <v>81</v>
      </c>
      <c r="AQ127" s="106"/>
      <c r="AR127" s="106" t="str">
        <f>IF(AH117="","",AH117)</f>
        <v/>
      </c>
      <c r="AS127" s="106"/>
      <c r="AT127" s="106"/>
      <c r="AU127" s="106"/>
      <c r="AV127" s="70"/>
      <c r="AW127" s="106"/>
      <c r="AX127" s="106"/>
      <c r="AY127" s="265"/>
      <c r="AZ127" s="265"/>
      <c r="BA127" s="265"/>
      <c r="BB127" s="265"/>
      <c r="BC127" s="265"/>
      <c r="BD127" s="265"/>
      <c r="BE127" s="106"/>
      <c r="BF127" s="106"/>
      <c r="BG127" s="153"/>
      <c r="BN127" s="181"/>
      <c r="BO127" s="182"/>
      <c r="BP127" s="182"/>
      <c r="BQ127" s="182"/>
      <c r="BR127" s="432"/>
      <c r="BS127" s="182"/>
      <c r="BT127" s="182"/>
      <c r="BU127" s="182"/>
      <c r="BV127" s="182"/>
      <c r="BW127" s="182"/>
      <c r="BX127" s="182"/>
      <c r="BY127" s="182"/>
      <c r="BZ127" s="182"/>
      <c r="CA127" s="18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4"/>
      <c r="DD127" s="228"/>
      <c r="DE127" s="229"/>
      <c r="DF127" s="229"/>
      <c r="DG127" s="229"/>
      <c r="DH127" s="229"/>
      <c r="DI127" s="229"/>
      <c r="DJ127" s="230"/>
      <c r="DK127" s="235"/>
      <c r="DL127" s="236"/>
      <c r="DM127" s="236"/>
      <c r="DN127" s="236"/>
      <c r="DO127" s="236"/>
      <c r="DP127" s="236"/>
      <c r="DQ127" s="236"/>
      <c r="DR127" s="236"/>
      <c r="DS127" s="236"/>
      <c r="DT127" s="237"/>
      <c r="DW127" s="221"/>
    </row>
    <row r="128" spans="1:127" ht="5.25" customHeight="1">
      <c r="A128" s="198"/>
      <c r="B128" s="199"/>
      <c r="C128" s="199"/>
      <c r="D128" s="199"/>
      <c r="E128" s="199"/>
      <c r="F128" s="199"/>
      <c r="G128" s="199"/>
      <c r="H128" s="200"/>
      <c r="I128" s="63"/>
      <c r="J128" s="63"/>
      <c r="K128" s="63"/>
      <c r="L128" s="63"/>
      <c r="M128" s="63"/>
      <c r="N128" s="219"/>
      <c r="O128" s="220"/>
      <c r="P128" s="220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238"/>
      <c r="AJ128" s="239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70"/>
      <c r="AW128" s="106"/>
      <c r="AX128" s="106"/>
      <c r="AY128" s="265"/>
      <c r="AZ128" s="265"/>
      <c r="BA128" s="265"/>
      <c r="BB128" s="265"/>
      <c r="BC128" s="265"/>
      <c r="BD128" s="265"/>
      <c r="BE128" s="70"/>
      <c r="BF128" s="70"/>
      <c r="BG128" s="78"/>
      <c r="BN128" s="181"/>
      <c r="BO128" s="182"/>
      <c r="BP128" s="182"/>
      <c r="BQ128" s="182"/>
      <c r="BR128" s="432"/>
      <c r="BS128" s="182"/>
      <c r="BT128" s="182"/>
      <c r="BU128" s="182"/>
      <c r="BV128" s="182"/>
      <c r="BW128" s="182"/>
      <c r="BX128" s="182"/>
      <c r="BY128" s="182"/>
      <c r="BZ128" s="182"/>
      <c r="CA128" s="183"/>
      <c r="CB128" s="179" t="s">
        <v>207</v>
      </c>
      <c r="CC128" s="179"/>
      <c r="CD128" s="179"/>
      <c r="CE128" s="179"/>
      <c r="CF128" s="179"/>
      <c r="CG128" s="179"/>
      <c r="CH128" s="179"/>
      <c r="CI128" s="179"/>
      <c r="CJ128" s="179"/>
      <c r="CK128" s="179"/>
      <c r="CL128" s="179"/>
      <c r="CM128" s="179"/>
      <c r="CN128" s="179"/>
      <c r="CO128" s="179"/>
      <c r="CP128" s="431" t="s">
        <v>208</v>
      </c>
      <c r="CQ128" s="179"/>
      <c r="CR128" s="179"/>
      <c r="CS128" s="179"/>
      <c r="CT128" s="179"/>
      <c r="CU128" s="179"/>
      <c r="CV128" s="179"/>
      <c r="CW128" s="179"/>
      <c r="CX128" s="179"/>
      <c r="CY128" s="179"/>
      <c r="CZ128" s="179"/>
      <c r="DA128" s="179"/>
      <c r="DB128" s="179"/>
      <c r="DC128" s="430"/>
      <c r="DD128" s="143" t="s">
        <v>120</v>
      </c>
      <c r="DE128" s="144"/>
      <c r="DF128" s="144"/>
      <c r="DG128" s="144"/>
      <c r="DH128" s="144"/>
      <c r="DI128" s="144"/>
      <c r="DJ128" s="145"/>
      <c r="DK128" s="187" t="s">
        <v>132</v>
      </c>
      <c r="DL128" s="188"/>
      <c r="DM128" s="188"/>
      <c r="DN128" s="189" t="s">
        <v>2</v>
      </c>
      <c r="DO128" s="189"/>
      <c r="DP128" s="189"/>
      <c r="DQ128" s="190" t="s">
        <v>136</v>
      </c>
      <c r="DR128" s="190"/>
      <c r="DS128" s="190"/>
      <c r="DT128" s="191"/>
      <c r="DW128" s="221"/>
    </row>
    <row r="129" spans="1:127" ht="5.25" customHeight="1">
      <c r="A129" s="198"/>
      <c r="B129" s="199"/>
      <c r="C129" s="199"/>
      <c r="D129" s="199"/>
      <c r="E129" s="199"/>
      <c r="F129" s="199"/>
      <c r="G129" s="199"/>
      <c r="H129" s="200"/>
      <c r="I129" s="63"/>
      <c r="J129" s="63"/>
      <c r="K129" s="63"/>
      <c r="L129" s="63"/>
      <c r="M129" s="63"/>
      <c r="N129" s="7"/>
      <c r="O129" s="83"/>
      <c r="P129" s="83"/>
      <c r="Q129" s="83"/>
      <c r="R129" s="83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12"/>
      <c r="AD129" s="12"/>
      <c r="AE129" s="12"/>
      <c r="AF129" s="12"/>
      <c r="AG129" s="12"/>
      <c r="AH129" s="12"/>
      <c r="AI129" s="13"/>
      <c r="AJ129" s="70"/>
      <c r="AK129" s="70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70"/>
      <c r="AW129" s="70"/>
      <c r="AX129" s="70"/>
      <c r="AY129" s="70"/>
      <c r="AZ129" s="71"/>
      <c r="BA129" s="71"/>
      <c r="BB129" s="71"/>
      <c r="BC129" s="71"/>
      <c r="BD129" s="71"/>
      <c r="BE129" s="2"/>
      <c r="BF129" s="2"/>
      <c r="BG129" s="4"/>
      <c r="BN129" s="181"/>
      <c r="BO129" s="182"/>
      <c r="BP129" s="182"/>
      <c r="BQ129" s="182"/>
      <c r="BR129" s="432"/>
      <c r="BS129" s="182"/>
      <c r="BT129" s="182"/>
      <c r="BU129" s="182"/>
      <c r="BV129" s="182"/>
      <c r="BW129" s="182"/>
      <c r="BX129" s="182"/>
      <c r="BY129" s="182"/>
      <c r="BZ129" s="182"/>
      <c r="CA129" s="183"/>
      <c r="CB129" s="182"/>
      <c r="CC129" s="182"/>
      <c r="CD129" s="182"/>
      <c r="CE129" s="182"/>
      <c r="CF129" s="182"/>
      <c r="CG129" s="182"/>
      <c r="CH129" s="182"/>
      <c r="CI129" s="182"/>
      <c r="CJ129" s="182"/>
      <c r="CK129" s="182"/>
      <c r="CL129" s="182"/>
      <c r="CM129" s="182"/>
      <c r="CN129" s="182"/>
      <c r="CO129" s="182"/>
      <c r="CP129" s="432"/>
      <c r="CQ129" s="182"/>
      <c r="CR129" s="182"/>
      <c r="CS129" s="182"/>
      <c r="CT129" s="182"/>
      <c r="CU129" s="182"/>
      <c r="CV129" s="182"/>
      <c r="CW129" s="182"/>
      <c r="CX129" s="182"/>
      <c r="CY129" s="182"/>
      <c r="CZ129" s="182"/>
      <c r="DA129" s="182"/>
      <c r="DB129" s="182"/>
      <c r="DC129" s="261"/>
      <c r="DD129" s="143"/>
      <c r="DE129" s="144"/>
      <c r="DF129" s="144"/>
      <c r="DG129" s="144"/>
      <c r="DH129" s="144"/>
      <c r="DI129" s="144"/>
      <c r="DJ129" s="145"/>
      <c r="DK129" s="187"/>
      <c r="DL129" s="188"/>
      <c r="DM129" s="188"/>
      <c r="DN129" s="189"/>
      <c r="DO129" s="189"/>
      <c r="DP129" s="189"/>
      <c r="DQ129" s="190"/>
      <c r="DR129" s="190"/>
      <c r="DS129" s="190"/>
      <c r="DT129" s="191"/>
      <c r="DW129" s="221"/>
    </row>
    <row r="130" spans="1:127" ht="5.25" customHeight="1">
      <c r="A130" s="198"/>
      <c r="B130" s="199"/>
      <c r="C130" s="199"/>
      <c r="D130" s="199"/>
      <c r="E130" s="199"/>
      <c r="F130" s="199"/>
      <c r="G130" s="199"/>
      <c r="H130" s="200"/>
      <c r="I130" s="63"/>
      <c r="J130" s="63"/>
      <c r="K130" s="63"/>
      <c r="L130" s="63"/>
      <c r="M130" s="63"/>
      <c r="N130" s="63"/>
      <c r="O130" s="63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70"/>
      <c r="AI130" s="70"/>
      <c r="AJ130" s="70"/>
      <c r="AK130" s="70"/>
      <c r="AL130" s="68"/>
      <c r="AM130" s="68"/>
      <c r="AN130" s="220" t="s">
        <v>86</v>
      </c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40" t="str">
        <f>IF(AY124="","",IF(AY115&gt;AY124,"OK","NG"))</f>
        <v/>
      </c>
      <c r="AZ130" s="241"/>
      <c r="BA130" s="241"/>
      <c r="BB130" s="241"/>
      <c r="BC130" s="241"/>
      <c r="BD130" s="242"/>
      <c r="BE130" s="70"/>
      <c r="BF130" s="70"/>
      <c r="BG130" s="78"/>
      <c r="BN130" s="262"/>
      <c r="BO130" s="263"/>
      <c r="BP130" s="263"/>
      <c r="BQ130" s="263"/>
      <c r="BR130" s="433"/>
      <c r="BS130" s="263"/>
      <c r="BT130" s="263"/>
      <c r="BU130" s="263"/>
      <c r="BV130" s="263"/>
      <c r="BW130" s="263"/>
      <c r="BX130" s="263"/>
      <c r="BY130" s="263"/>
      <c r="BZ130" s="263"/>
      <c r="CA130" s="434"/>
      <c r="CB130" s="263"/>
      <c r="CC130" s="263"/>
      <c r="CD130" s="263"/>
      <c r="CE130" s="263"/>
      <c r="CF130" s="263"/>
      <c r="CG130" s="263"/>
      <c r="CH130" s="263"/>
      <c r="CI130" s="263"/>
      <c r="CJ130" s="263"/>
      <c r="CK130" s="263"/>
      <c r="CL130" s="263"/>
      <c r="CM130" s="263"/>
      <c r="CN130" s="263"/>
      <c r="CO130" s="263"/>
      <c r="CP130" s="433"/>
      <c r="CQ130" s="263"/>
      <c r="CR130" s="263"/>
      <c r="CS130" s="263"/>
      <c r="CT130" s="263"/>
      <c r="CU130" s="263"/>
      <c r="CV130" s="263"/>
      <c r="CW130" s="263"/>
      <c r="CX130" s="263"/>
      <c r="CY130" s="263"/>
      <c r="CZ130" s="263"/>
      <c r="DA130" s="263"/>
      <c r="DB130" s="263"/>
      <c r="DC130" s="264"/>
      <c r="DD130" s="140" t="s">
        <v>121</v>
      </c>
      <c r="DE130" s="141"/>
      <c r="DF130" s="141"/>
      <c r="DG130" s="141"/>
      <c r="DH130" s="141"/>
      <c r="DI130" s="141"/>
      <c r="DJ130" s="142"/>
      <c r="DK130" s="187"/>
      <c r="DL130" s="188"/>
      <c r="DM130" s="188"/>
      <c r="DN130" s="189"/>
      <c r="DO130" s="189"/>
      <c r="DP130" s="189"/>
      <c r="DQ130" s="190"/>
      <c r="DR130" s="190"/>
      <c r="DS130" s="190"/>
      <c r="DT130" s="191"/>
      <c r="DW130" s="221"/>
    </row>
    <row r="131" spans="1:127" ht="5.25" customHeight="1">
      <c r="A131" s="198"/>
      <c r="B131" s="199"/>
      <c r="C131" s="199"/>
      <c r="D131" s="199"/>
      <c r="E131" s="199"/>
      <c r="F131" s="199"/>
      <c r="G131" s="199"/>
      <c r="H131" s="200"/>
      <c r="I131" s="63"/>
      <c r="J131" s="63"/>
      <c r="K131" s="63"/>
      <c r="L131" s="63"/>
      <c r="M131" s="63"/>
      <c r="N131" s="63"/>
      <c r="O131" s="63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70"/>
      <c r="AI131" s="70"/>
      <c r="AJ131" s="70"/>
      <c r="AK131" s="70"/>
      <c r="AL131" s="70"/>
      <c r="AM131" s="7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43"/>
      <c r="AZ131" s="106"/>
      <c r="BA131" s="106"/>
      <c r="BB131" s="106"/>
      <c r="BC131" s="106"/>
      <c r="BD131" s="244"/>
      <c r="BE131" s="70"/>
      <c r="BF131" s="70"/>
      <c r="BG131" s="78"/>
      <c r="BN131" s="178" t="s">
        <v>172</v>
      </c>
      <c r="BO131" s="179"/>
      <c r="BP131" s="179"/>
      <c r="BQ131" s="180"/>
      <c r="BR131" s="107" t="s">
        <v>174</v>
      </c>
      <c r="BS131" s="108"/>
      <c r="BT131" s="108"/>
      <c r="BU131" s="108" t="s">
        <v>60</v>
      </c>
      <c r="BV131" s="128" t="s">
        <v>186</v>
      </c>
      <c r="BW131" s="128"/>
      <c r="BX131" s="128"/>
      <c r="BY131" s="128"/>
      <c r="BZ131" s="128"/>
      <c r="CA131" s="129"/>
      <c r="CB131" s="113" t="s">
        <v>195</v>
      </c>
      <c r="CC131" s="114"/>
      <c r="CD131" s="114"/>
      <c r="CE131" s="114"/>
      <c r="CF131" s="114"/>
      <c r="CG131" s="114"/>
      <c r="CH131" s="114"/>
      <c r="CI131" s="108" t="s">
        <v>2</v>
      </c>
      <c r="CJ131" s="108"/>
      <c r="CK131" s="120" t="s">
        <v>61</v>
      </c>
      <c r="CL131" s="120"/>
      <c r="CM131" s="120"/>
      <c r="CN131" s="120"/>
      <c r="CO131" s="121"/>
      <c r="CP131" s="113" t="s">
        <v>196</v>
      </c>
      <c r="CQ131" s="114"/>
      <c r="CR131" s="114"/>
      <c r="CS131" s="114"/>
      <c r="CT131" s="114"/>
      <c r="CU131" s="114"/>
      <c r="CV131" s="114"/>
      <c r="CW131" s="108" t="s">
        <v>2</v>
      </c>
      <c r="CX131" s="108"/>
      <c r="CY131" s="120" t="s">
        <v>61</v>
      </c>
      <c r="CZ131" s="120"/>
      <c r="DA131" s="120"/>
      <c r="DB131" s="120"/>
      <c r="DC131" s="121"/>
      <c r="DD131" s="143"/>
      <c r="DE131" s="144"/>
      <c r="DF131" s="144"/>
      <c r="DG131" s="144"/>
      <c r="DH131" s="144"/>
      <c r="DI131" s="144"/>
      <c r="DJ131" s="145"/>
      <c r="DK131" s="187" t="s">
        <v>133</v>
      </c>
      <c r="DL131" s="188"/>
      <c r="DM131" s="188"/>
      <c r="DN131" s="189" t="s">
        <v>2</v>
      </c>
      <c r="DO131" s="189"/>
      <c r="DP131" s="189"/>
      <c r="DQ131" s="190" t="s">
        <v>163</v>
      </c>
      <c r="DR131" s="190"/>
      <c r="DS131" s="190"/>
      <c r="DT131" s="191"/>
      <c r="DW131" s="221"/>
    </row>
    <row r="132" spans="1:127" ht="5.25" customHeight="1">
      <c r="A132" s="198"/>
      <c r="B132" s="199"/>
      <c r="C132" s="199"/>
      <c r="D132" s="199"/>
      <c r="E132" s="199"/>
      <c r="F132" s="199"/>
      <c r="G132" s="199"/>
      <c r="H132" s="200"/>
      <c r="I132" s="63"/>
      <c r="J132" s="63"/>
      <c r="K132" s="63"/>
      <c r="L132" s="63"/>
      <c r="M132" s="63"/>
      <c r="N132" s="63"/>
      <c r="O132" s="63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70"/>
      <c r="AI132" s="70"/>
      <c r="AJ132" s="70"/>
      <c r="AK132" s="70"/>
      <c r="AL132" s="70"/>
      <c r="AM132" s="7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43"/>
      <c r="AZ132" s="106"/>
      <c r="BA132" s="106"/>
      <c r="BB132" s="106"/>
      <c r="BC132" s="106"/>
      <c r="BD132" s="244"/>
      <c r="BE132" s="70"/>
      <c r="BF132" s="70"/>
      <c r="BG132" s="78"/>
      <c r="BN132" s="181"/>
      <c r="BO132" s="182"/>
      <c r="BP132" s="182"/>
      <c r="BQ132" s="183"/>
      <c r="BR132" s="109"/>
      <c r="BS132" s="110"/>
      <c r="BT132" s="110"/>
      <c r="BU132" s="110"/>
      <c r="BV132" s="130"/>
      <c r="BW132" s="130"/>
      <c r="BX132" s="130"/>
      <c r="BY132" s="130"/>
      <c r="BZ132" s="130"/>
      <c r="CA132" s="131"/>
      <c r="CB132" s="115"/>
      <c r="CC132" s="116"/>
      <c r="CD132" s="116"/>
      <c r="CE132" s="116"/>
      <c r="CF132" s="116"/>
      <c r="CG132" s="116"/>
      <c r="CH132" s="116"/>
      <c r="CI132" s="110"/>
      <c r="CJ132" s="110"/>
      <c r="CK132" s="122"/>
      <c r="CL132" s="122"/>
      <c r="CM132" s="122"/>
      <c r="CN132" s="122"/>
      <c r="CO132" s="123"/>
      <c r="CP132" s="115"/>
      <c r="CQ132" s="116"/>
      <c r="CR132" s="116"/>
      <c r="CS132" s="116"/>
      <c r="CT132" s="116"/>
      <c r="CU132" s="116"/>
      <c r="CV132" s="116"/>
      <c r="CW132" s="110"/>
      <c r="CX132" s="110"/>
      <c r="CY132" s="122"/>
      <c r="CZ132" s="122"/>
      <c r="DA132" s="122"/>
      <c r="DB132" s="122"/>
      <c r="DC132" s="123"/>
      <c r="DD132" s="140" t="s">
        <v>122</v>
      </c>
      <c r="DE132" s="141"/>
      <c r="DF132" s="141"/>
      <c r="DG132" s="141"/>
      <c r="DH132" s="141"/>
      <c r="DI132" s="141"/>
      <c r="DJ132" s="142"/>
      <c r="DK132" s="187"/>
      <c r="DL132" s="188"/>
      <c r="DM132" s="188"/>
      <c r="DN132" s="189"/>
      <c r="DO132" s="189"/>
      <c r="DP132" s="189"/>
      <c r="DQ132" s="190"/>
      <c r="DR132" s="190"/>
      <c r="DS132" s="190"/>
      <c r="DT132" s="191"/>
    </row>
    <row r="133" spans="1:127" ht="5.25" customHeight="1">
      <c r="A133" s="198"/>
      <c r="B133" s="199"/>
      <c r="C133" s="199"/>
      <c r="D133" s="199"/>
      <c r="E133" s="199"/>
      <c r="F133" s="199"/>
      <c r="G133" s="199"/>
      <c r="H133" s="200"/>
      <c r="I133" s="63"/>
      <c r="J133" s="63"/>
      <c r="K133" s="63"/>
      <c r="L133" s="63"/>
      <c r="M133" s="63"/>
      <c r="N133" s="63"/>
      <c r="O133" s="63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70"/>
      <c r="AI133" s="70"/>
      <c r="AJ133" s="70"/>
      <c r="AK133" s="70"/>
      <c r="AL133" s="70"/>
      <c r="AM133" s="7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45"/>
      <c r="AZ133" s="229"/>
      <c r="BA133" s="229"/>
      <c r="BB133" s="229"/>
      <c r="BC133" s="229"/>
      <c r="BD133" s="246"/>
      <c r="BE133" s="70"/>
      <c r="BF133" s="70"/>
      <c r="BG133" s="78"/>
      <c r="BN133" s="181"/>
      <c r="BO133" s="182"/>
      <c r="BP133" s="182"/>
      <c r="BQ133" s="183"/>
      <c r="BR133" s="111"/>
      <c r="BS133" s="112"/>
      <c r="BT133" s="112"/>
      <c r="BU133" s="112"/>
      <c r="BV133" s="212"/>
      <c r="BW133" s="212"/>
      <c r="BX133" s="212"/>
      <c r="BY133" s="212"/>
      <c r="BZ133" s="212"/>
      <c r="CA133" s="213"/>
      <c r="CB133" s="126"/>
      <c r="CC133" s="127"/>
      <c r="CD133" s="127"/>
      <c r="CE133" s="127"/>
      <c r="CF133" s="127"/>
      <c r="CG133" s="127"/>
      <c r="CH133" s="127"/>
      <c r="CI133" s="112"/>
      <c r="CJ133" s="112"/>
      <c r="CK133" s="136"/>
      <c r="CL133" s="136"/>
      <c r="CM133" s="136"/>
      <c r="CN133" s="136"/>
      <c r="CO133" s="137"/>
      <c r="CP133" s="126"/>
      <c r="CQ133" s="127"/>
      <c r="CR133" s="127"/>
      <c r="CS133" s="127"/>
      <c r="CT133" s="127"/>
      <c r="CU133" s="127"/>
      <c r="CV133" s="127"/>
      <c r="CW133" s="112"/>
      <c r="CX133" s="112"/>
      <c r="CY133" s="136"/>
      <c r="CZ133" s="136"/>
      <c r="DA133" s="136"/>
      <c r="DB133" s="136"/>
      <c r="DC133" s="137"/>
      <c r="DD133" s="143"/>
      <c r="DE133" s="144"/>
      <c r="DF133" s="144"/>
      <c r="DG133" s="144"/>
      <c r="DH133" s="144"/>
      <c r="DI133" s="144"/>
      <c r="DJ133" s="145"/>
      <c r="DK133" s="187"/>
      <c r="DL133" s="188"/>
      <c r="DM133" s="188"/>
      <c r="DN133" s="189"/>
      <c r="DO133" s="189"/>
      <c r="DP133" s="189"/>
      <c r="DQ133" s="190"/>
      <c r="DR133" s="190"/>
      <c r="DS133" s="190"/>
      <c r="DT133" s="191"/>
    </row>
    <row r="134" spans="1:127" ht="5.25" customHeight="1">
      <c r="A134" s="216"/>
      <c r="B134" s="217"/>
      <c r="C134" s="217"/>
      <c r="D134" s="217"/>
      <c r="E134" s="217"/>
      <c r="F134" s="217"/>
      <c r="G134" s="217"/>
      <c r="H134" s="218"/>
      <c r="I134" s="31"/>
      <c r="J134" s="31"/>
      <c r="K134" s="31"/>
      <c r="L134" s="31"/>
      <c r="M134" s="31"/>
      <c r="N134" s="31"/>
      <c r="O134" s="31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28"/>
      <c r="BN134" s="181"/>
      <c r="BO134" s="182"/>
      <c r="BP134" s="182"/>
      <c r="BQ134" s="183"/>
      <c r="BR134" s="107" t="s">
        <v>175</v>
      </c>
      <c r="BS134" s="108"/>
      <c r="BT134" s="108"/>
      <c r="BU134" s="108" t="s">
        <v>60</v>
      </c>
      <c r="BV134" s="128" t="s">
        <v>185</v>
      </c>
      <c r="BW134" s="128"/>
      <c r="BX134" s="128"/>
      <c r="BY134" s="128"/>
      <c r="BZ134" s="128"/>
      <c r="CA134" s="129"/>
      <c r="CB134" s="113" t="s">
        <v>197</v>
      </c>
      <c r="CC134" s="114"/>
      <c r="CD134" s="114"/>
      <c r="CE134" s="114"/>
      <c r="CF134" s="114"/>
      <c r="CG134" s="114"/>
      <c r="CH134" s="114"/>
      <c r="CI134" s="108" t="s">
        <v>2</v>
      </c>
      <c r="CJ134" s="108"/>
      <c r="CK134" s="120" t="s">
        <v>62</v>
      </c>
      <c r="CL134" s="120"/>
      <c r="CM134" s="120"/>
      <c r="CN134" s="120"/>
      <c r="CO134" s="121"/>
      <c r="CP134" s="113" t="s">
        <v>195</v>
      </c>
      <c r="CQ134" s="114"/>
      <c r="CR134" s="114"/>
      <c r="CS134" s="114"/>
      <c r="CT134" s="114"/>
      <c r="CU134" s="114"/>
      <c r="CV134" s="114"/>
      <c r="CW134" s="108" t="s">
        <v>2</v>
      </c>
      <c r="CX134" s="108"/>
      <c r="CY134" s="120" t="s">
        <v>62</v>
      </c>
      <c r="CZ134" s="120"/>
      <c r="DA134" s="120"/>
      <c r="DB134" s="120"/>
      <c r="DC134" s="121"/>
      <c r="DD134" s="140" t="s">
        <v>123</v>
      </c>
      <c r="DE134" s="141"/>
      <c r="DF134" s="141"/>
      <c r="DG134" s="141"/>
      <c r="DH134" s="141"/>
      <c r="DI134" s="141"/>
      <c r="DJ134" s="142"/>
      <c r="DK134" s="187" t="s">
        <v>157</v>
      </c>
      <c r="DL134" s="188"/>
      <c r="DM134" s="188"/>
      <c r="DN134" s="189" t="s">
        <v>2</v>
      </c>
      <c r="DO134" s="189"/>
      <c r="DP134" s="189"/>
      <c r="DQ134" s="190" t="s">
        <v>164</v>
      </c>
      <c r="DR134" s="190"/>
      <c r="DS134" s="190"/>
      <c r="DT134" s="191"/>
    </row>
    <row r="135" spans="1:127" ht="5.25" customHeight="1">
      <c r="A135" s="195" t="s">
        <v>46</v>
      </c>
      <c r="B135" s="196"/>
      <c r="C135" s="196"/>
      <c r="D135" s="196"/>
      <c r="E135" s="196"/>
      <c r="F135" s="196"/>
      <c r="G135" s="196"/>
      <c r="H135" s="197"/>
      <c r="I135" s="21"/>
      <c r="J135" s="30"/>
      <c r="K135" s="30"/>
      <c r="L135" s="30"/>
      <c r="M135" s="30"/>
      <c r="N135" s="30"/>
      <c r="O135" s="30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5"/>
      <c r="BN135" s="181"/>
      <c r="BO135" s="182"/>
      <c r="BP135" s="182"/>
      <c r="BQ135" s="183"/>
      <c r="BR135" s="109"/>
      <c r="BS135" s="110"/>
      <c r="BT135" s="110"/>
      <c r="BU135" s="110"/>
      <c r="BV135" s="130"/>
      <c r="BW135" s="130"/>
      <c r="BX135" s="130"/>
      <c r="BY135" s="130"/>
      <c r="BZ135" s="130"/>
      <c r="CA135" s="131"/>
      <c r="CB135" s="115"/>
      <c r="CC135" s="116"/>
      <c r="CD135" s="116"/>
      <c r="CE135" s="116"/>
      <c r="CF135" s="116"/>
      <c r="CG135" s="116"/>
      <c r="CH135" s="116"/>
      <c r="CI135" s="110"/>
      <c r="CJ135" s="110"/>
      <c r="CK135" s="122"/>
      <c r="CL135" s="122"/>
      <c r="CM135" s="122"/>
      <c r="CN135" s="122"/>
      <c r="CO135" s="123"/>
      <c r="CP135" s="115"/>
      <c r="CQ135" s="116"/>
      <c r="CR135" s="116"/>
      <c r="CS135" s="116"/>
      <c r="CT135" s="116"/>
      <c r="CU135" s="116"/>
      <c r="CV135" s="116"/>
      <c r="CW135" s="110"/>
      <c r="CX135" s="110"/>
      <c r="CY135" s="122"/>
      <c r="CZ135" s="122"/>
      <c r="DA135" s="122"/>
      <c r="DB135" s="122"/>
      <c r="DC135" s="123"/>
      <c r="DD135" s="143"/>
      <c r="DE135" s="144"/>
      <c r="DF135" s="144"/>
      <c r="DG135" s="144"/>
      <c r="DH135" s="144"/>
      <c r="DI135" s="144"/>
      <c r="DJ135" s="145"/>
      <c r="DK135" s="187"/>
      <c r="DL135" s="188"/>
      <c r="DM135" s="188"/>
      <c r="DN135" s="189"/>
      <c r="DO135" s="189"/>
      <c r="DP135" s="189"/>
      <c r="DQ135" s="190"/>
      <c r="DR135" s="190"/>
      <c r="DS135" s="190"/>
      <c r="DT135" s="191"/>
    </row>
    <row r="136" spans="1:127" ht="5.25" customHeight="1">
      <c r="A136" s="198"/>
      <c r="B136" s="199"/>
      <c r="C136" s="199"/>
      <c r="D136" s="199"/>
      <c r="E136" s="199"/>
      <c r="F136" s="199"/>
      <c r="G136" s="199"/>
      <c r="H136" s="200"/>
      <c r="I136" s="21"/>
      <c r="J136" s="63"/>
      <c r="K136" s="86" t="s">
        <v>206</v>
      </c>
      <c r="L136" s="86"/>
      <c r="M136" s="86"/>
      <c r="U136" s="193" t="s">
        <v>214</v>
      </c>
      <c r="V136" s="193"/>
      <c r="W136" s="193"/>
      <c r="X136" s="193"/>
      <c r="Y136" s="193"/>
      <c r="Z136" s="193"/>
      <c r="AA136" s="193"/>
      <c r="AB136" s="193"/>
      <c r="AC136" s="193"/>
      <c r="AD136" s="193"/>
      <c r="AE136" s="193"/>
      <c r="AF136" s="193"/>
      <c r="AG136" s="193"/>
      <c r="AH136" s="193"/>
      <c r="AI136" s="193"/>
      <c r="AJ136" s="193"/>
      <c r="AK136" s="193"/>
      <c r="AL136" s="193"/>
      <c r="AM136" s="193"/>
      <c r="AN136" s="193"/>
      <c r="AO136" s="193"/>
      <c r="AP136" s="193"/>
      <c r="AQ136" s="193"/>
      <c r="AR136" s="193"/>
      <c r="AS136" s="193"/>
      <c r="AT136" s="193"/>
      <c r="AU136" s="193"/>
      <c r="AV136" s="193"/>
      <c r="AW136" s="193"/>
      <c r="AX136" s="193"/>
      <c r="AY136" s="193"/>
      <c r="AZ136" s="193"/>
      <c r="BA136" s="193"/>
      <c r="BB136" s="193"/>
      <c r="BC136" s="193"/>
      <c r="BD136" s="193"/>
      <c r="BE136" s="193"/>
      <c r="BF136" s="193"/>
      <c r="BG136" s="88"/>
      <c r="BN136" s="181"/>
      <c r="BO136" s="182"/>
      <c r="BP136" s="182"/>
      <c r="BQ136" s="183"/>
      <c r="BR136" s="111"/>
      <c r="BS136" s="112"/>
      <c r="BT136" s="112"/>
      <c r="BU136" s="112"/>
      <c r="BV136" s="212"/>
      <c r="BW136" s="212"/>
      <c r="BX136" s="212"/>
      <c r="BY136" s="212"/>
      <c r="BZ136" s="212"/>
      <c r="CA136" s="213"/>
      <c r="CB136" s="126"/>
      <c r="CC136" s="127"/>
      <c r="CD136" s="127"/>
      <c r="CE136" s="127"/>
      <c r="CF136" s="127"/>
      <c r="CG136" s="127"/>
      <c r="CH136" s="127"/>
      <c r="CI136" s="112"/>
      <c r="CJ136" s="112"/>
      <c r="CK136" s="136"/>
      <c r="CL136" s="136"/>
      <c r="CM136" s="136"/>
      <c r="CN136" s="136"/>
      <c r="CO136" s="137"/>
      <c r="CP136" s="126"/>
      <c r="CQ136" s="127"/>
      <c r="CR136" s="127"/>
      <c r="CS136" s="127"/>
      <c r="CT136" s="127"/>
      <c r="CU136" s="127"/>
      <c r="CV136" s="127"/>
      <c r="CW136" s="112"/>
      <c r="CX136" s="112"/>
      <c r="CY136" s="136"/>
      <c r="CZ136" s="136"/>
      <c r="DA136" s="136"/>
      <c r="DB136" s="136"/>
      <c r="DC136" s="137"/>
      <c r="DD136" s="140" t="s">
        <v>124</v>
      </c>
      <c r="DE136" s="141"/>
      <c r="DF136" s="141"/>
      <c r="DG136" s="141"/>
      <c r="DH136" s="141"/>
      <c r="DI136" s="141"/>
      <c r="DJ136" s="142"/>
      <c r="DK136" s="187"/>
      <c r="DL136" s="188"/>
      <c r="DM136" s="188"/>
      <c r="DN136" s="189"/>
      <c r="DO136" s="189"/>
      <c r="DP136" s="189"/>
      <c r="DQ136" s="190"/>
      <c r="DR136" s="190"/>
      <c r="DS136" s="190"/>
      <c r="DT136" s="191"/>
    </row>
    <row r="137" spans="1:127" ht="5.25" customHeight="1">
      <c r="A137" s="198"/>
      <c r="B137" s="199"/>
      <c r="C137" s="199"/>
      <c r="D137" s="199"/>
      <c r="E137" s="199"/>
      <c r="F137" s="199"/>
      <c r="G137" s="199"/>
      <c r="H137" s="200"/>
      <c r="I137" s="21"/>
      <c r="J137" s="63"/>
      <c r="K137" s="86"/>
      <c r="L137" s="86"/>
      <c r="M137" s="86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193"/>
      <c r="AH137" s="193"/>
      <c r="AI137" s="193"/>
      <c r="AJ137" s="193"/>
      <c r="AK137" s="193"/>
      <c r="AL137" s="193"/>
      <c r="AM137" s="193"/>
      <c r="AN137" s="193"/>
      <c r="AO137" s="193"/>
      <c r="AP137" s="193"/>
      <c r="AQ137" s="193"/>
      <c r="AR137" s="193"/>
      <c r="AS137" s="193"/>
      <c r="AT137" s="193"/>
      <c r="AU137" s="193"/>
      <c r="AV137" s="193"/>
      <c r="AW137" s="193"/>
      <c r="AX137" s="193"/>
      <c r="AY137" s="193"/>
      <c r="AZ137" s="193"/>
      <c r="BA137" s="193"/>
      <c r="BB137" s="193"/>
      <c r="BC137" s="193"/>
      <c r="BD137" s="193"/>
      <c r="BE137" s="193"/>
      <c r="BF137" s="193"/>
      <c r="BG137" s="88"/>
      <c r="BN137" s="181"/>
      <c r="BO137" s="182"/>
      <c r="BP137" s="182"/>
      <c r="BQ137" s="183"/>
      <c r="BR137" s="107" t="s">
        <v>176</v>
      </c>
      <c r="BS137" s="108"/>
      <c r="BT137" s="108"/>
      <c r="BU137" s="108" t="s">
        <v>60</v>
      </c>
      <c r="BV137" s="128" t="s">
        <v>215</v>
      </c>
      <c r="BW137" s="128"/>
      <c r="BX137" s="128"/>
      <c r="BY137" s="128"/>
      <c r="BZ137" s="128"/>
      <c r="CA137" s="129"/>
      <c r="CB137" s="113" t="s">
        <v>198</v>
      </c>
      <c r="CC137" s="114"/>
      <c r="CD137" s="114"/>
      <c r="CE137" s="114"/>
      <c r="CF137" s="114"/>
      <c r="CG137" s="114"/>
      <c r="CH137" s="114"/>
      <c r="CI137" s="108" t="s">
        <v>2</v>
      </c>
      <c r="CJ137" s="108"/>
      <c r="CK137" s="120" t="s">
        <v>63</v>
      </c>
      <c r="CL137" s="120"/>
      <c r="CM137" s="120"/>
      <c r="CN137" s="120"/>
      <c r="CO137" s="121"/>
      <c r="CP137" s="113" t="s">
        <v>197</v>
      </c>
      <c r="CQ137" s="114"/>
      <c r="CR137" s="114"/>
      <c r="CS137" s="114"/>
      <c r="CT137" s="114"/>
      <c r="CU137" s="114"/>
      <c r="CV137" s="114"/>
      <c r="CW137" s="108" t="s">
        <v>2</v>
      </c>
      <c r="CX137" s="108"/>
      <c r="CY137" s="120" t="s">
        <v>63</v>
      </c>
      <c r="CZ137" s="120"/>
      <c r="DA137" s="120"/>
      <c r="DB137" s="120"/>
      <c r="DC137" s="121"/>
      <c r="DD137" s="143"/>
      <c r="DE137" s="144"/>
      <c r="DF137" s="144"/>
      <c r="DG137" s="144"/>
      <c r="DH137" s="144"/>
      <c r="DI137" s="144"/>
      <c r="DJ137" s="145"/>
      <c r="DK137" s="187" t="s">
        <v>158</v>
      </c>
      <c r="DL137" s="188"/>
      <c r="DM137" s="188"/>
      <c r="DN137" s="189" t="s">
        <v>2</v>
      </c>
      <c r="DO137" s="189"/>
      <c r="DP137" s="189"/>
      <c r="DQ137" s="190" t="s">
        <v>165</v>
      </c>
      <c r="DR137" s="190"/>
      <c r="DS137" s="190"/>
      <c r="DT137" s="191"/>
    </row>
    <row r="138" spans="1:127" ht="5.25" customHeight="1">
      <c r="A138" s="198"/>
      <c r="B138" s="199"/>
      <c r="C138" s="199"/>
      <c r="D138" s="199"/>
      <c r="E138" s="199"/>
      <c r="F138" s="199"/>
      <c r="G138" s="199"/>
      <c r="H138" s="200"/>
      <c r="I138" s="14"/>
      <c r="J138" s="63"/>
      <c r="K138" s="86"/>
      <c r="L138" s="86"/>
      <c r="M138" s="86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AY138" s="193"/>
      <c r="AZ138" s="193"/>
      <c r="BA138" s="193"/>
      <c r="BB138" s="193"/>
      <c r="BC138" s="193"/>
      <c r="BD138" s="193"/>
      <c r="BE138" s="193"/>
      <c r="BF138" s="193"/>
      <c r="BG138" s="88"/>
      <c r="BN138" s="181"/>
      <c r="BO138" s="182"/>
      <c r="BP138" s="182"/>
      <c r="BQ138" s="183"/>
      <c r="BR138" s="109"/>
      <c r="BS138" s="110"/>
      <c r="BT138" s="110"/>
      <c r="BU138" s="110"/>
      <c r="BV138" s="130"/>
      <c r="BW138" s="130"/>
      <c r="BX138" s="130"/>
      <c r="BY138" s="130"/>
      <c r="BZ138" s="130"/>
      <c r="CA138" s="131"/>
      <c r="CB138" s="115"/>
      <c r="CC138" s="116"/>
      <c r="CD138" s="116"/>
      <c r="CE138" s="116"/>
      <c r="CF138" s="116"/>
      <c r="CG138" s="116"/>
      <c r="CH138" s="116"/>
      <c r="CI138" s="110"/>
      <c r="CJ138" s="110"/>
      <c r="CK138" s="122"/>
      <c r="CL138" s="122"/>
      <c r="CM138" s="122"/>
      <c r="CN138" s="122"/>
      <c r="CO138" s="123"/>
      <c r="CP138" s="115"/>
      <c r="CQ138" s="116"/>
      <c r="CR138" s="116"/>
      <c r="CS138" s="116"/>
      <c r="CT138" s="116"/>
      <c r="CU138" s="116"/>
      <c r="CV138" s="116"/>
      <c r="CW138" s="110"/>
      <c r="CX138" s="110"/>
      <c r="CY138" s="122"/>
      <c r="CZ138" s="122"/>
      <c r="DA138" s="122"/>
      <c r="DB138" s="122"/>
      <c r="DC138" s="123"/>
      <c r="DD138" s="140" t="s">
        <v>125</v>
      </c>
      <c r="DE138" s="141"/>
      <c r="DF138" s="141"/>
      <c r="DG138" s="141"/>
      <c r="DH138" s="141"/>
      <c r="DI138" s="141"/>
      <c r="DJ138" s="142"/>
      <c r="DK138" s="187"/>
      <c r="DL138" s="188"/>
      <c r="DM138" s="188"/>
      <c r="DN138" s="189"/>
      <c r="DO138" s="189"/>
      <c r="DP138" s="189"/>
      <c r="DQ138" s="190"/>
      <c r="DR138" s="190"/>
      <c r="DS138" s="190"/>
      <c r="DT138" s="191"/>
    </row>
    <row r="139" spans="1:127" ht="5.25" customHeight="1">
      <c r="A139" s="198"/>
      <c r="B139" s="199"/>
      <c r="C139" s="199"/>
      <c r="D139" s="199"/>
      <c r="E139" s="199"/>
      <c r="F139" s="199"/>
      <c r="G139" s="199"/>
      <c r="H139" s="200"/>
      <c r="I139" s="14"/>
      <c r="J139" s="63"/>
      <c r="K139" s="86"/>
      <c r="L139" s="86"/>
      <c r="M139" s="86"/>
      <c r="AB139" s="204" t="s">
        <v>209</v>
      </c>
      <c r="AC139" s="205"/>
      <c r="AD139" s="205"/>
      <c r="AE139" s="205"/>
      <c r="AF139" s="205"/>
      <c r="AG139" s="205"/>
      <c r="AH139" s="205"/>
      <c r="AI139" s="205"/>
      <c r="AJ139" s="205"/>
      <c r="AK139" s="205"/>
      <c r="AL139" s="205"/>
      <c r="AM139" s="205"/>
      <c r="AN139" s="205"/>
      <c r="AO139" s="205"/>
      <c r="AP139" s="205"/>
      <c r="AQ139" s="205"/>
      <c r="AR139" s="205"/>
      <c r="AS139" s="205"/>
      <c r="AT139" s="205"/>
      <c r="AU139" s="205"/>
      <c r="AV139" s="205"/>
      <c r="AW139" s="205"/>
      <c r="AX139" s="205"/>
      <c r="AY139" s="205"/>
      <c r="AZ139" s="205"/>
      <c r="BA139" s="205"/>
      <c r="BB139" s="205"/>
      <c r="BC139" s="205"/>
      <c r="BD139" s="206"/>
      <c r="BF139" s="86"/>
      <c r="BG139" s="88"/>
      <c r="BN139" s="181"/>
      <c r="BO139" s="182"/>
      <c r="BP139" s="182"/>
      <c r="BQ139" s="183"/>
      <c r="BR139" s="111"/>
      <c r="BS139" s="112"/>
      <c r="BT139" s="112"/>
      <c r="BU139" s="112"/>
      <c r="BV139" s="212"/>
      <c r="BW139" s="212"/>
      <c r="BX139" s="212"/>
      <c r="BY139" s="212"/>
      <c r="BZ139" s="212"/>
      <c r="CA139" s="213"/>
      <c r="CB139" s="126"/>
      <c r="CC139" s="127"/>
      <c r="CD139" s="127"/>
      <c r="CE139" s="127"/>
      <c r="CF139" s="127"/>
      <c r="CG139" s="127"/>
      <c r="CH139" s="127"/>
      <c r="CI139" s="112"/>
      <c r="CJ139" s="112"/>
      <c r="CK139" s="136"/>
      <c r="CL139" s="136"/>
      <c r="CM139" s="136"/>
      <c r="CN139" s="136"/>
      <c r="CO139" s="137"/>
      <c r="CP139" s="126"/>
      <c r="CQ139" s="127"/>
      <c r="CR139" s="127"/>
      <c r="CS139" s="127"/>
      <c r="CT139" s="127"/>
      <c r="CU139" s="127"/>
      <c r="CV139" s="127"/>
      <c r="CW139" s="112"/>
      <c r="CX139" s="112"/>
      <c r="CY139" s="136"/>
      <c r="CZ139" s="136"/>
      <c r="DA139" s="136"/>
      <c r="DB139" s="136"/>
      <c r="DC139" s="137"/>
      <c r="DD139" s="143"/>
      <c r="DE139" s="144"/>
      <c r="DF139" s="144"/>
      <c r="DG139" s="144"/>
      <c r="DH139" s="144"/>
      <c r="DI139" s="144"/>
      <c r="DJ139" s="145"/>
      <c r="DK139" s="187"/>
      <c r="DL139" s="188"/>
      <c r="DM139" s="188"/>
      <c r="DN139" s="189"/>
      <c r="DO139" s="189"/>
      <c r="DP139" s="189"/>
      <c r="DQ139" s="190"/>
      <c r="DR139" s="190"/>
      <c r="DS139" s="190"/>
      <c r="DT139" s="191"/>
    </row>
    <row r="140" spans="1:127" ht="5.25" customHeight="1">
      <c r="A140" s="198"/>
      <c r="B140" s="199"/>
      <c r="C140" s="199"/>
      <c r="D140" s="199"/>
      <c r="E140" s="199"/>
      <c r="F140" s="199"/>
      <c r="G140" s="199"/>
      <c r="H140" s="200"/>
      <c r="I140" s="14"/>
      <c r="J140" s="63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207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208"/>
      <c r="BF140" s="85"/>
      <c r="BG140" s="87"/>
      <c r="BN140" s="181"/>
      <c r="BO140" s="182"/>
      <c r="BP140" s="182"/>
      <c r="BQ140" s="183"/>
      <c r="BR140" s="107" t="s">
        <v>177</v>
      </c>
      <c r="BS140" s="108"/>
      <c r="BT140" s="108"/>
      <c r="BU140" s="108" t="s">
        <v>60</v>
      </c>
      <c r="BV140" s="128" t="s">
        <v>184</v>
      </c>
      <c r="BW140" s="128"/>
      <c r="BX140" s="128"/>
      <c r="BY140" s="128"/>
      <c r="BZ140" s="128"/>
      <c r="CA140" s="129"/>
      <c r="CB140" s="113" t="s">
        <v>216</v>
      </c>
      <c r="CC140" s="114"/>
      <c r="CD140" s="114"/>
      <c r="CE140" s="114"/>
      <c r="CF140" s="114"/>
      <c r="CG140" s="114"/>
      <c r="CH140" s="114"/>
      <c r="CI140" s="108" t="s">
        <v>2</v>
      </c>
      <c r="CJ140" s="108"/>
      <c r="CK140" s="120" t="s">
        <v>64</v>
      </c>
      <c r="CL140" s="120"/>
      <c r="CM140" s="120"/>
      <c r="CN140" s="120"/>
      <c r="CO140" s="121"/>
      <c r="CP140" s="113" t="s">
        <v>199</v>
      </c>
      <c r="CQ140" s="114"/>
      <c r="CR140" s="114"/>
      <c r="CS140" s="114"/>
      <c r="CT140" s="114"/>
      <c r="CU140" s="114"/>
      <c r="CV140" s="114"/>
      <c r="CW140" s="108" t="s">
        <v>2</v>
      </c>
      <c r="CX140" s="108"/>
      <c r="CY140" s="120" t="s">
        <v>64</v>
      </c>
      <c r="CZ140" s="120"/>
      <c r="DA140" s="120"/>
      <c r="DB140" s="120"/>
      <c r="DC140" s="121"/>
      <c r="DD140" s="140" t="s">
        <v>126</v>
      </c>
      <c r="DE140" s="141"/>
      <c r="DF140" s="141"/>
      <c r="DG140" s="141"/>
      <c r="DH140" s="141"/>
      <c r="DI140" s="141"/>
      <c r="DJ140" s="142"/>
      <c r="DK140" s="187" t="s">
        <v>159</v>
      </c>
      <c r="DL140" s="188"/>
      <c r="DM140" s="188"/>
      <c r="DN140" s="189" t="s">
        <v>2</v>
      </c>
      <c r="DO140" s="189"/>
      <c r="DP140" s="189"/>
      <c r="DQ140" s="190" t="s">
        <v>166</v>
      </c>
      <c r="DR140" s="190"/>
      <c r="DS140" s="190"/>
      <c r="DT140" s="191"/>
    </row>
    <row r="141" spans="1:127" ht="5.25" customHeight="1">
      <c r="A141" s="198"/>
      <c r="B141" s="199"/>
      <c r="C141" s="199"/>
      <c r="D141" s="199"/>
      <c r="E141" s="199"/>
      <c r="F141" s="199"/>
      <c r="G141" s="199"/>
      <c r="H141" s="200"/>
      <c r="I141" s="14"/>
      <c r="J141" s="63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207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208"/>
      <c r="BG141" s="88"/>
      <c r="BN141" s="181"/>
      <c r="BO141" s="182"/>
      <c r="BP141" s="182"/>
      <c r="BQ141" s="183"/>
      <c r="BR141" s="109"/>
      <c r="BS141" s="110"/>
      <c r="BT141" s="110"/>
      <c r="BU141" s="110"/>
      <c r="BV141" s="130"/>
      <c r="BW141" s="130"/>
      <c r="BX141" s="130"/>
      <c r="BY141" s="130"/>
      <c r="BZ141" s="130"/>
      <c r="CA141" s="131"/>
      <c r="CB141" s="115"/>
      <c r="CC141" s="116"/>
      <c r="CD141" s="116"/>
      <c r="CE141" s="116"/>
      <c r="CF141" s="116"/>
      <c r="CG141" s="116"/>
      <c r="CH141" s="116"/>
      <c r="CI141" s="110"/>
      <c r="CJ141" s="110"/>
      <c r="CK141" s="122"/>
      <c r="CL141" s="122"/>
      <c r="CM141" s="122"/>
      <c r="CN141" s="122"/>
      <c r="CO141" s="123"/>
      <c r="CP141" s="115"/>
      <c r="CQ141" s="116"/>
      <c r="CR141" s="116"/>
      <c r="CS141" s="116"/>
      <c r="CT141" s="116"/>
      <c r="CU141" s="116"/>
      <c r="CV141" s="116"/>
      <c r="CW141" s="110"/>
      <c r="CX141" s="110"/>
      <c r="CY141" s="122"/>
      <c r="CZ141" s="122"/>
      <c r="DA141" s="122"/>
      <c r="DB141" s="122"/>
      <c r="DC141" s="123"/>
      <c r="DD141" s="143"/>
      <c r="DE141" s="144"/>
      <c r="DF141" s="144"/>
      <c r="DG141" s="144"/>
      <c r="DH141" s="144"/>
      <c r="DI141" s="144"/>
      <c r="DJ141" s="145"/>
      <c r="DK141" s="187"/>
      <c r="DL141" s="188"/>
      <c r="DM141" s="188"/>
      <c r="DN141" s="189"/>
      <c r="DO141" s="189"/>
      <c r="DP141" s="189"/>
      <c r="DQ141" s="190"/>
      <c r="DR141" s="190"/>
      <c r="DS141" s="190"/>
      <c r="DT141" s="191"/>
    </row>
    <row r="142" spans="1:127" ht="5.25" customHeight="1">
      <c r="A142" s="198"/>
      <c r="B142" s="199"/>
      <c r="C142" s="199"/>
      <c r="D142" s="199"/>
      <c r="E142" s="199"/>
      <c r="F142" s="199"/>
      <c r="G142" s="199"/>
      <c r="H142" s="200"/>
      <c r="I142" s="14"/>
      <c r="J142" s="63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207" t="s">
        <v>210</v>
      </c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  <c r="BC142" s="110"/>
      <c r="BD142" s="208"/>
      <c r="BG142" s="88"/>
      <c r="BN142" s="184"/>
      <c r="BO142" s="185"/>
      <c r="BP142" s="185"/>
      <c r="BQ142" s="186"/>
      <c r="BR142" s="194"/>
      <c r="BS142" s="150"/>
      <c r="BT142" s="150"/>
      <c r="BU142" s="150"/>
      <c r="BV142" s="214"/>
      <c r="BW142" s="214"/>
      <c r="BX142" s="214"/>
      <c r="BY142" s="214"/>
      <c r="BZ142" s="214"/>
      <c r="CA142" s="215"/>
      <c r="CB142" s="148"/>
      <c r="CC142" s="149"/>
      <c r="CD142" s="149"/>
      <c r="CE142" s="149"/>
      <c r="CF142" s="149"/>
      <c r="CG142" s="149"/>
      <c r="CH142" s="149"/>
      <c r="CI142" s="150"/>
      <c r="CJ142" s="150"/>
      <c r="CK142" s="146"/>
      <c r="CL142" s="146"/>
      <c r="CM142" s="146"/>
      <c r="CN142" s="146"/>
      <c r="CO142" s="147"/>
      <c r="CP142" s="148"/>
      <c r="CQ142" s="149"/>
      <c r="CR142" s="149"/>
      <c r="CS142" s="149"/>
      <c r="CT142" s="149"/>
      <c r="CU142" s="149"/>
      <c r="CV142" s="149"/>
      <c r="CW142" s="150"/>
      <c r="CX142" s="150"/>
      <c r="CY142" s="146"/>
      <c r="CZ142" s="146"/>
      <c r="DA142" s="146"/>
      <c r="DB142" s="146"/>
      <c r="DC142" s="147"/>
      <c r="DD142" s="140" t="s">
        <v>127</v>
      </c>
      <c r="DE142" s="141"/>
      <c r="DF142" s="141"/>
      <c r="DG142" s="141"/>
      <c r="DH142" s="141"/>
      <c r="DI142" s="141"/>
      <c r="DJ142" s="142"/>
      <c r="DK142" s="187"/>
      <c r="DL142" s="188"/>
      <c r="DM142" s="188"/>
      <c r="DN142" s="189"/>
      <c r="DO142" s="189"/>
      <c r="DP142" s="189"/>
      <c r="DQ142" s="190"/>
      <c r="DR142" s="190"/>
      <c r="DS142" s="190"/>
      <c r="DT142" s="191"/>
    </row>
    <row r="143" spans="1:127" ht="5.25" customHeight="1">
      <c r="A143" s="198"/>
      <c r="B143" s="199"/>
      <c r="C143" s="199"/>
      <c r="D143" s="199"/>
      <c r="E143" s="199"/>
      <c r="F143" s="199"/>
      <c r="G143" s="199"/>
      <c r="H143" s="200"/>
      <c r="I143" s="14"/>
      <c r="J143" s="63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207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  <c r="BC143" s="110"/>
      <c r="BD143" s="208"/>
      <c r="BG143" s="88"/>
      <c r="BN143" s="424" t="s">
        <v>173</v>
      </c>
      <c r="BO143" s="425"/>
      <c r="BP143" s="425"/>
      <c r="BQ143" s="426"/>
      <c r="BR143" s="109" t="s">
        <v>178</v>
      </c>
      <c r="BS143" s="110"/>
      <c r="BT143" s="110"/>
      <c r="BU143" s="110" t="s">
        <v>60</v>
      </c>
      <c r="BV143" s="130" t="s">
        <v>181</v>
      </c>
      <c r="BW143" s="130"/>
      <c r="BX143" s="130"/>
      <c r="BY143" s="130"/>
      <c r="BZ143" s="130"/>
      <c r="CA143" s="131"/>
      <c r="CB143" s="115" t="s">
        <v>200</v>
      </c>
      <c r="CC143" s="116"/>
      <c r="CD143" s="116"/>
      <c r="CE143" s="116"/>
      <c r="CF143" s="116"/>
      <c r="CG143" s="116"/>
      <c r="CH143" s="116"/>
      <c r="CI143" s="110" t="s">
        <v>2</v>
      </c>
      <c r="CJ143" s="110"/>
      <c r="CK143" s="122" t="s">
        <v>187</v>
      </c>
      <c r="CL143" s="122"/>
      <c r="CM143" s="122"/>
      <c r="CN143" s="122"/>
      <c r="CO143" s="123"/>
      <c r="CP143" s="115" t="s">
        <v>201</v>
      </c>
      <c r="CQ143" s="116"/>
      <c r="CR143" s="116"/>
      <c r="CS143" s="116"/>
      <c r="CT143" s="116"/>
      <c r="CU143" s="116"/>
      <c r="CV143" s="116"/>
      <c r="CW143" s="110" t="s">
        <v>2</v>
      </c>
      <c r="CX143" s="110"/>
      <c r="CY143" s="122" t="s">
        <v>187</v>
      </c>
      <c r="CZ143" s="122"/>
      <c r="DA143" s="122"/>
      <c r="DB143" s="122"/>
      <c r="DC143" s="123"/>
      <c r="DD143" s="143"/>
      <c r="DE143" s="144"/>
      <c r="DF143" s="144"/>
      <c r="DG143" s="144"/>
      <c r="DH143" s="144"/>
      <c r="DI143" s="144"/>
      <c r="DJ143" s="145"/>
      <c r="DK143" s="187" t="s">
        <v>160</v>
      </c>
      <c r="DL143" s="188"/>
      <c r="DM143" s="188"/>
      <c r="DN143" s="189" t="s">
        <v>2</v>
      </c>
      <c r="DO143" s="189"/>
      <c r="DP143" s="189"/>
      <c r="DQ143" s="190" t="s">
        <v>167</v>
      </c>
      <c r="DR143" s="190"/>
      <c r="DS143" s="190"/>
      <c r="DT143" s="191"/>
    </row>
    <row r="144" spans="1:127" ht="5.25" customHeight="1">
      <c r="A144" s="198"/>
      <c r="B144" s="199"/>
      <c r="C144" s="199"/>
      <c r="D144" s="199"/>
      <c r="E144" s="199"/>
      <c r="F144" s="199"/>
      <c r="G144" s="199"/>
      <c r="H144" s="200"/>
      <c r="I144" s="14"/>
      <c r="J144" s="63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209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1"/>
      <c r="BG144" s="88"/>
      <c r="BN144" s="181"/>
      <c r="BO144" s="182"/>
      <c r="BP144" s="182"/>
      <c r="BQ144" s="183"/>
      <c r="BR144" s="109"/>
      <c r="BS144" s="110"/>
      <c r="BT144" s="110"/>
      <c r="BU144" s="110"/>
      <c r="BV144" s="130"/>
      <c r="BW144" s="130"/>
      <c r="BX144" s="130"/>
      <c r="BY144" s="130"/>
      <c r="BZ144" s="130"/>
      <c r="CA144" s="131"/>
      <c r="CB144" s="115"/>
      <c r="CC144" s="116"/>
      <c r="CD144" s="116"/>
      <c r="CE144" s="116"/>
      <c r="CF144" s="116"/>
      <c r="CG144" s="116"/>
      <c r="CH144" s="116"/>
      <c r="CI144" s="110"/>
      <c r="CJ144" s="110"/>
      <c r="CK144" s="122"/>
      <c r="CL144" s="122"/>
      <c r="CM144" s="122"/>
      <c r="CN144" s="122"/>
      <c r="CO144" s="123"/>
      <c r="CP144" s="115"/>
      <c r="CQ144" s="116"/>
      <c r="CR144" s="116"/>
      <c r="CS144" s="116"/>
      <c r="CT144" s="116"/>
      <c r="CU144" s="116"/>
      <c r="CV144" s="116"/>
      <c r="CW144" s="110"/>
      <c r="CX144" s="110"/>
      <c r="CY144" s="122"/>
      <c r="CZ144" s="122"/>
      <c r="DA144" s="122"/>
      <c r="DB144" s="122"/>
      <c r="DC144" s="123"/>
      <c r="DD144" s="140" t="s">
        <v>128</v>
      </c>
      <c r="DE144" s="141"/>
      <c r="DF144" s="141"/>
      <c r="DG144" s="141"/>
      <c r="DH144" s="141"/>
      <c r="DI144" s="141"/>
      <c r="DJ144" s="142"/>
      <c r="DK144" s="187"/>
      <c r="DL144" s="188"/>
      <c r="DM144" s="188"/>
      <c r="DN144" s="189"/>
      <c r="DO144" s="189"/>
      <c r="DP144" s="189"/>
      <c r="DQ144" s="190"/>
      <c r="DR144" s="190"/>
      <c r="DS144" s="190"/>
      <c r="DT144" s="191"/>
    </row>
    <row r="145" spans="1:124" ht="5.25" customHeight="1">
      <c r="A145" s="198"/>
      <c r="B145" s="199"/>
      <c r="C145" s="199"/>
      <c r="D145" s="199"/>
      <c r="E145" s="199"/>
      <c r="F145" s="199"/>
      <c r="G145" s="199"/>
      <c r="H145" s="200"/>
      <c r="I145" s="14"/>
      <c r="J145" s="63"/>
      <c r="K145" s="63"/>
      <c r="L145" s="63"/>
      <c r="M145" s="63"/>
      <c r="N145" s="63"/>
      <c r="O145" s="63"/>
      <c r="P145" s="68"/>
      <c r="Q145" s="68"/>
      <c r="R145" s="68"/>
      <c r="S145" s="68"/>
      <c r="T145" s="70"/>
      <c r="U145" s="70"/>
      <c r="V145" s="70"/>
      <c r="W145" s="70"/>
      <c r="X145" s="70"/>
      <c r="Y145" s="70"/>
      <c r="Z145" s="70"/>
      <c r="AA145" s="70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9"/>
      <c r="BD145" s="89"/>
      <c r="BE145" s="70"/>
      <c r="BF145" s="70"/>
      <c r="BG145" s="78"/>
      <c r="BN145" s="181"/>
      <c r="BO145" s="182"/>
      <c r="BP145" s="182"/>
      <c r="BQ145" s="183"/>
      <c r="BR145" s="111"/>
      <c r="BS145" s="112"/>
      <c r="BT145" s="112"/>
      <c r="BU145" s="112"/>
      <c r="BV145" s="212"/>
      <c r="BW145" s="212"/>
      <c r="BX145" s="212"/>
      <c r="BY145" s="212"/>
      <c r="BZ145" s="212"/>
      <c r="CA145" s="213"/>
      <c r="CB145" s="126"/>
      <c r="CC145" s="127"/>
      <c r="CD145" s="127"/>
      <c r="CE145" s="127"/>
      <c r="CF145" s="127"/>
      <c r="CG145" s="127"/>
      <c r="CH145" s="127"/>
      <c r="CI145" s="112"/>
      <c r="CJ145" s="112"/>
      <c r="CK145" s="136"/>
      <c r="CL145" s="136"/>
      <c r="CM145" s="136"/>
      <c r="CN145" s="136"/>
      <c r="CO145" s="137"/>
      <c r="CP145" s="126"/>
      <c r="CQ145" s="127"/>
      <c r="CR145" s="127"/>
      <c r="CS145" s="127"/>
      <c r="CT145" s="127"/>
      <c r="CU145" s="127"/>
      <c r="CV145" s="127"/>
      <c r="CW145" s="112"/>
      <c r="CX145" s="112"/>
      <c r="CY145" s="136"/>
      <c r="CZ145" s="136"/>
      <c r="DA145" s="136"/>
      <c r="DB145" s="136"/>
      <c r="DC145" s="137"/>
      <c r="DD145" s="143"/>
      <c r="DE145" s="144"/>
      <c r="DF145" s="144"/>
      <c r="DG145" s="144"/>
      <c r="DH145" s="144"/>
      <c r="DI145" s="144"/>
      <c r="DJ145" s="145"/>
      <c r="DK145" s="187"/>
      <c r="DL145" s="188"/>
      <c r="DM145" s="188"/>
      <c r="DN145" s="189"/>
      <c r="DO145" s="189"/>
      <c r="DP145" s="189"/>
      <c r="DQ145" s="190"/>
      <c r="DR145" s="190"/>
      <c r="DS145" s="190"/>
      <c r="DT145" s="191"/>
    </row>
    <row r="146" spans="1:124" ht="5.25" customHeight="1">
      <c r="A146" s="198"/>
      <c r="B146" s="199"/>
      <c r="C146" s="199"/>
      <c r="D146" s="199"/>
      <c r="E146" s="199"/>
      <c r="F146" s="199"/>
      <c r="G146" s="199"/>
      <c r="H146" s="200"/>
      <c r="I146" s="14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38"/>
      <c r="V146" s="138"/>
      <c r="W146" s="138"/>
      <c r="X146" s="138"/>
      <c r="Y146" s="139"/>
      <c r="Z146" s="139"/>
      <c r="AA146" s="139"/>
      <c r="AB146" s="139"/>
      <c r="AC146" s="139"/>
      <c r="AD146" s="139"/>
      <c r="AE146" s="139"/>
      <c r="AF146" s="81"/>
      <c r="AG146" s="81"/>
      <c r="AH146" s="81"/>
      <c r="AI146" s="68"/>
      <c r="AJ146" s="68"/>
      <c r="AK146" s="70"/>
      <c r="AL146" s="70"/>
      <c r="AM146" s="70"/>
      <c r="AN146" s="70"/>
      <c r="AO146" s="68"/>
      <c r="AP146" s="68"/>
      <c r="AQ146" s="70"/>
      <c r="AR146" s="70"/>
      <c r="AS146" s="70"/>
      <c r="AT146" s="70"/>
      <c r="AU146" s="70"/>
      <c r="AV146" s="68"/>
      <c r="AW146" s="68"/>
      <c r="AX146" s="70"/>
      <c r="AY146" s="70"/>
      <c r="AZ146" s="70"/>
      <c r="BA146" s="70"/>
      <c r="BB146" s="70"/>
      <c r="BC146" s="70"/>
      <c r="BD146" s="70"/>
      <c r="BE146" s="70"/>
      <c r="BF146" s="70"/>
      <c r="BG146" s="78"/>
      <c r="BN146" s="181"/>
      <c r="BO146" s="182"/>
      <c r="BP146" s="182"/>
      <c r="BQ146" s="183"/>
      <c r="BR146" s="107" t="s">
        <v>179</v>
      </c>
      <c r="BS146" s="108"/>
      <c r="BT146" s="108"/>
      <c r="BU146" s="108" t="s">
        <v>60</v>
      </c>
      <c r="BV146" s="128" t="s">
        <v>182</v>
      </c>
      <c r="BW146" s="128"/>
      <c r="BX146" s="128"/>
      <c r="BY146" s="128"/>
      <c r="BZ146" s="128"/>
      <c r="CA146" s="129"/>
      <c r="CB146" s="113" t="s">
        <v>202</v>
      </c>
      <c r="CC146" s="114"/>
      <c r="CD146" s="114"/>
      <c r="CE146" s="114"/>
      <c r="CF146" s="114"/>
      <c r="CG146" s="114"/>
      <c r="CH146" s="114"/>
      <c r="CI146" s="108" t="s">
        <v>2</v>
      </c>
      <c r="CJ146" s="108"/>
      <c r="CK146" s="120" t="s">
        <v>188</v>
      </c>
      <c r="CL146" s="120"/>
      <c r="CM146" s="120"/>
      <c r="CN146" s="120"/>
      <c r="CO146" s="121"/>
      <c r="CP146" s="113" t="s">
        <v>203</v>
      </c>
      <c r="CQ146" s="114"/>
      <c r="CR146" s="114"/>
      <c r="CS146" s="114"/>
      <c r="CT146" s="114"/>
      <c r="CU146" s="114"/>
      <c r="CV146" s="114"/>
      <c r="CW146" s="108" t="s">
        <v>2</v>
      </c>
      <c r="CX146" s="108"/>
      <c r="CY146" s="120" t="s">
        <v>188</v>
      </c>
      <c r="CZ146" s="120"/>
      <c r="DA146" s="120"/>
      <c r="DB146" s="120"/>
      <c r="DC146" s="121"/>
      <c r="DD146" s="140" t="s">
        <v>129</v>
      </c>
      <c r="DE146" s="141"/>
      <c r="DF146" s="141"/>
      <c r="DG146" s="141"/>
      <c r="DH146" s="141"/>
      <c r="DI146" s="141"/>
      <c r="DJ146" s="142"/>
      <c r="DK146" s="187" t="s">
        <v>161</v>
      </c>
      <c r="DL146" s="188"/>
      <c r="DM146" s="188"/>
      <c r="DN146" s="189" t="s">
        <v>2</v>
      </c>
      <c r="DO146" s="189"/>
      <c r="DP146" s="189"/>
      <c r="DQ146" s="190" t="s">
        <v>168</v>
      </c>
      <c r="DR146" s="190"/>
      <c r="DS146" s="190"/>
      <c r="DT146" s="191"/>
    </row>
    <row r="147" spans="1:124" ht="5.25" customHeight="1">
      <c r="A147" s="198"/>
      <c r="B147" s="199"/>
      <c r="C147" s="199"/>
      <c r="D147" s="199"/>
      <c r="E147" s="199"/>
      <c r="F147" s="199"/>
      <c r="G147" s="199"/>
      <c r="H147" s="200"/>
      <c r="I147" s="14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38"/>
      <c r="V147" s="138"/>
      <c r="W147" s="138"/>
      <c r="X147" s="138"/>
      <c r="Y147" s="139"/>
      <c r="Z147" s="139"/>
      <c r="AA147" s="139"/>
      <c r="AB147" s="139"/>
      <c r="AC147" s="139"/>
      <c r="AD147" s="139"/>
      <c r="AE147" s="139"/>
      <c r="AF147" s="167" t="s">
        <v>191</v>
      </c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90"/>
      <c r="AY147" s="168"/>
      <c r="AZ147" s="169"/>
      <c r="BA147" s="169"/>
      <c r="BB147" s="169"/>
      <c r="BC147" s="169"/>
      <c r="BD147" s="170"/>
      <c r="BE147" s="106" t="s">
        <v>49</v>
      </c>
      <c r="BF147" s="106"/>
      <c r="BG147" s="153"/>
      <c r="BN147" s="181"/>
      <c r="BO147" s="182"/>
      <c r="BP147" s="182"/>
      <c r="BQ147" s="183"/>
      <c r="BR147" s="109"/>
      <c r="BS147" s="110"/>
      <c r="BT147" s="110"/>
      <c r="BU147" s="110"/>
      <c r="BV147" s="130"/>
      <c r="BW147" s="130"/>
      <c r="BX147" s="130"/>
      <c r="BY147" s="130"/>
      <c r="BZ147" s="130"/>
      <c r="CA147" s="131"/>
      <c r="CB147" s="115"/>
      <c r="CC147" s="116"/>
      <c r="CD147" s="116"/>
      <c r="CE147" s="116"/>
      <c r="CF147" s="116"/>
      <c r="CG147" s="116"/>
      <c r="CH147" s="116"/>
      <c r="CI147" s="110"/>
      <c r="CJ147" s="110"/>
      <c r="CK147" s="122"/>
      <c r="CL147" s="122"/>
      <c r="CM147" s="122"/>
      <c r="CN147" s="122"/>
      <c r="CO147" s="123"/>
      <c r="CP147" s="115"/>
      <c r="CQ147" s="116"/>
      <c r="CR147" s="116"/>
      <c r="CS147" s="116"/>
      <c r="CT147" s="116"/>
      <c r="CU147" s="116"/>
      <c r="CV147" s="116"/>
      <c r="CW147" s="110"/>
      <c r="CX147" s="110"/>
      <c r="CY147" s="122"/>
      <c r="CZ147" s="122"/>
      <c r="DA147" s="122"/>
      <c r="DB147" s="122"/>
      <c r="DC147" s="123"/>
      <c r="DD147" s="143"/>
      <c r="DE147" s="144"/>
      <c r="DF147" s="144"/>
      <c r="DG147" s="144"/>
      <c r="DH147" s="144"/>
      <c r="DI147" s="144"/>
      <c r="DJ147" s="145"/>
      <c r="DK147" s="187"/>
      <c r="DL147" s="188"/>
      <c r="DM147" s="188"/>
      <c r="DN147" s="189"/>
      <c r="DO147" s="189"/>
      <c r="DP147" s="189"/>
      <c r="DQ147" s="190"/>
      <c r="DR147" s="190"/>
      <c r="DS147" s="190"/>
      <c r="DT147" s="191"/>
    </row>
    <row r="148" spans="1:124" ht="5.25" customHeight="1">
      <c r="A148" s="198"/>
      <c r="B148" s="199"/>
      <c r="C148" s="199"/>
      <c r="D148" s="199"/>
      <c r="E148" s="199"/>
      <c r="F148" s="199"/>
      <c r="G148" s="199"/>
      <c r="H148" s="200"/>
      <c r="I148" s="14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38"/>
      <c r="V148" s="138"/>
      <c r="W148" s="138"/>
      <c r="X148" s="138"/>
      <c r="Y148" s="166"/>
      <c r="Z148" s="166"/>
      <c r="AA148" s="166"/>
      <c r="AB148" s="166"/>
      <c r="AC148" s="139"/>
      <c r="AD148" s="139"/>
      <c r="AE148" s="139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90"/>
      <c r="AY148" s="171"/>
      <c r="AZ148" s="172"/>
      <c r="BA148" s="172"/>
      <c r="BB148" s="172"/>
      <c r="BC148" s="172"/>
      <c r="BD148" s="173"/>
      <c r="BE148" s="106"/>
      <c r="BF148" s="106"/>
      <c r="BG148" s="153"/>
      <c r="BN148" s="181"/>
      <c r="BO148" s="182"/>
      <c r="BP148" s="182"/>
      <c r="BQ148" s="183"/>
      <c r="BR148" s="111"/>
      <c r="BS148" s="112"/>
      <c r="BT148" s="112"/>
      <c r="BU148" s="112"/>
      <c r="BV148" s="212"/>
      <c r="BW148" s="212"/>
      <c r="BX148" s="212"/>
      <c r="BY148" s="212"/>
      <c r="BZ148" s="212"/>
      <c r="CA148" s="213"/>
      <c r="CB148" s="126"/>
      <c r="CC148" s="127"/>
      <c r="CD148" s="127"/>
      <c r="CE148" s="127"/>
      <c r="CF148" s="127"/>
      <c r="CG148" s="127"/>
      <c r="CH148" s="127"/>
      <c r="CI148" s="112"/>
      <c r="CJ148" s="112"/>
      <c r="CK148" s="136"/>
      <c r="CL148" s="136"/>
      <c r="CM148" s="136"/>
      <c r="CN148" s="136"/>
      <c r="CO148" s="137"/>
      <c r="CP148" s="126"/>
      <c r="CQ148" s="127"/>
      <c r="CR148" s="127"/>
      <c r="CS148" s="127"/>
      <c r="CT148" s="127"/>
      <c r="CU148" s="127"/>
      <c r="CV148" s="127"/>
      <c r="CW148" s="112"/>
      <c r="CX148" s="112"/>
      <c r="CY148" s="136"/>
      <c r="CZ148" s="136"/>
      <c r="DA148" s="136"/>
      <c r="DB148" s="136"/>
      <c r="DC148" s="137"/>
      <c r="DD148" s="140" t="s">
        <v>130</v>
      </c>
      <c r="DE148" s="141"/>
      <c r="DF148" s="141"/>
      <c r="DG148" s="141"/>
      <c r="DH148" s="141"/>
      <c r="DI148" s="141"/>
      <c r="DJ148" s="142"/>
      <c r="DK148" s="187"/>
      <c r="DL148" s="188"/>
      <c r="DM148" s="188"/>
      <c r="DN148" s="189"/>
      <c r="DO148" s="189"/>
      <c r="DP148" s="189"/>
      <c r="DQ148" s="190"/>
      <c r="DR148" s="190"/>
      <c r="DS148" s="190"/>
      <c r="DT148" s="191"/>
    </row>
    <row r="149" spans="1:124" ht="5.25" customHeight="1">
      <c r="A149" s="198"/>
      <c r="B149" s="199"/>
      <c r="C149" s="199"/>
      <c r="D149" s="199"/>
      <c r="E149" s="199"/>
      <c r="F149" s="199"/>
      <c r="G149" s="199"/>
      <c r="H149" s="200"/>
      <c r="I149" s="14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38"/>
      <c r="V149" s="138"/>
      <c r="W149" s="138"/>
      <c r="X149" s="138"/>
      <c r="Y149" s="166"/>
      <c r="Z149" s="166"/>
      <c r="AA149" s="166"/>
      <c r="AB149" s="166"/>
      <c r="AC149" s="139"/>
      <c r="AD149" s="139"/>
      <c r="AE149" s="139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90"/>
      <c r="AY149" s="171"/>
      <c r="AZ149" s="172"/>
      <c r="BA149" s="172"/>
      <c r="BB149" s="172"/>
      <c r="BC149" s="172"/>
      <c r="BD149" s="173"/>
      <c r="BE149" s="106"/>
      <c r="BF149" s="106"/>
      <c r="BG149" s="153"/>
      <c r="BN149" s="181"/>
      <c r="BO149" s="182"/>
      <c r="BP149" s="182"/>
      <c r="BQ149" s="183"/>
      <c r="BR149" s="107" t="s">
        <v>180</v>
      </c>
      <c r="BS149" s="108"/>
      <c r="BT149" s="108"/>
      <c r="BU149" s="108" t="s">
        <v>60</v>
      </c>
      <c r="BV149" s="128" t="s">
        <v>183</v>
      </c>
      <c r="BW149" s="128"/>
      <c r="BX149" s="128"/>
      <c r="BY149" s="128"/>
      <c r="BZ149" s="128"/>
      <c r="CA149" s="129"/>
      <c r="CB149" s="113" t="s">
        <v>204</v>
      </c>
      <c r="CC149" s="114"/>
      <c r="CD149" s="114"/>
      <c r="CE149" s="114"/>
      <c r="CF149" s="114"/>
      <c r="CG149" s="114"/>
      <c r="CH149" s="114"/>
      <c r="CI149" s="108" t="s">
        <v>2</v>
      </c>
      <c r="CJ149" s="108"/>
      <c r="CK149" s="120" t="s">
        <v>189</v>
      </c>
      <c r="CL149" s="120"/>
      <c r="CM149" s="120"/>
      <c r="CN149" s="120"/>
      <c r="CO149" s="121"/>
      <c r="CP149" s="113" t="s">
        <v>205</v>
      </c>
      <c r="CQ149" s="114"/>
      <c r="CR149" s="114"/>
      <c r="CS149" s="114"/>
      <c r="CT149" s="114"/>
      <c r="CU149" s="114"/>
      <c r="CV149" s="114"/>
      <c r="CW149" s="108" t="s">
        <v>2</v>
      </c>
      <c r="CX149" s="108"/>
      <c r="CY149" s="120" t="s">
        <v>189</v>
      </c>
      <c r="CZ149" s="120"/>
      <c r="DA149" s="120"/>
      <c r="DB149" s="120"/>
      <c r="DC149" s="421"/>
      <c r="DD149" s="144"/>
      <c r="DE149" s="144"/>
      <c r="DF149" s="144"/>
      <c r="DG149" s="144"/>
      <c r="DH149" s="144"/>
      <c r="DI149" s="144"/>
      <c r="DJ149" s="145"/>
      <c r="DK149" s="187" t="s">
        <v>162</v>
      </c>
      <c r="DL149" s="188"/>
      <c r="DM149" s="188"/>
      <c r="DN149" s="189" t="s">
        <v>2</v>
      </c>
      <c r="DO149" s="189"/>
      <c r="DP149" s="189"/>
      <c r="DQ149" s="190" t="s">
        <v>169</v>
      </c>
      <c r="DR149" s="190"/>
      <c r="DS149" s="190"/>
      <c r="DT149" s="191"/>
    </row>
    <row r="150" spans="1:124" ht="5.25" customHeight="1">
      <c r="A150" s="198"/>
      <c r="B150" s="199"/>
      <c r="C150" s="199"/>
      <c r="D150" s="199"/>
      <c r="E150" s="199"/>
      <c r="F150" s="199"/>
      <c r="G150" s="199"/>
      <c r="H150" s="200"/>
      <c r="I150" s="14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38"/>
      <c r="V150" s="138"/>
      <c r="W150" s="138"/>
      <c r="X150" s="138"/>
      <c r="Y150" s="166"/>
      <c r="Z150" s="166"/>
      <c r="AA150" s="166"/>
      <c r="AB150" s="166"/>
      <c r="AC150" s="139"/>
      <c r="AD150" s="139"/>
      <c r="AE150" s="139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90"/>
      <c r="AY150" s="174"/>
      <c r="AZ150" s="175"/>
      <c r="BA150" s="175"/>
      <c r="BB150" s="175"/>
      <c r="BC150" s="175"/>
      <c r="BD150" s="176"/>
      <c r="BE150" s="106"/>
      <c r="BF150" s="106"/>
      <c r="BG150" s="153"/>
      <c r="BN150" s="181"/>
      <c r="BO150" s="182"/>
      <c r="BP150" s="182"/>
      <c r="BQ150" s="183"/>
      <c r="BR150" s="109"/>
      <c r="BS150" s="110"/>
      <c r="BT150" s="110"/>
      <c r="BU150" s="110"/>
      <c r="BV150" s="130"/>
      <c r="BW150" s="130"/>
      <c r="BX150" s="130"/>
      <c r="BY150" s="130"/>
      <c r="BZ150" s="130"/>
      <c r="CA150" s="131"/>
      <c r="CB150" s="115"/>
      <c r="CC150" s="116"/>
      <c r="CD150" s="116"/>
      <c r="CE150" s="116"/>
      <c r="CF150" s="116"/>
      <c r="CG150" s="116"/>
      <c r="CH150" s="116"/>
      <c r="CI150" s="110"/>
      <c r="CJ150" s="110"/>
      <c r="CK150" s="122"/>
      <c r="CL150" s="122"/>
      <c r="CM150" s="122"/>
      <c r="CN150" s="122"/>
      <c r="CO150" s="123"/>
      <c r="CP150" s="115"/>
      <c r="CQ150" s="116"/>
      <c r="CR150" s="116"/>
      <c r="CS150" s="116"/>
      <c r="CT150" s="116"/>
      <c r="CU150" s="116"/>
      <c r="CV150" s="116"/>
      <c r="CW150" s="110"/>
      <c r="CX150" s="110"/>
      <c r="CY150" s="122"/>
      <c r="CZ150" s="122"/>
      <c r="DA150" s="122"/>
      <c r="DB150" s="122"/>
      <c r="DC150" s="422"/>
      <c r="DD150" s="141" t="s">
        <v>131</v>
      </c>
      <c r="DE150" s="141"/>
      <c r="DF150" s="141"/>
      <c r="DG150" s="141"/>
      <c r="DH150" s="141"/>
      <c r="DI150" s="141"/>
      <c r="DJ150" s="142"/>
      <c r="DK150" s="187"/>
      <c r="DL150" s="188"/>
      <c r="DM150" s="188"/>
      <c r="DN150" s="189"/>
      <c r="DO150" s="189"/>
      <c r="DP150" s="189"/>
      <c r="DQ150" s="190"/>
      <c r="DR150" s="190"/>
      <c r="DS150" s="190"/>
      <c r="DT150" s="191"/>
    </row>
    <row r="151" spans="1:124" ht="5.25" customHeight="1" thickBot="1">
      <c r="A151" s="201"/>
      <c r="B151" s="202"/>
      <c r="C151" s="202"/>
      <c r="D151" s="202"/>
      <c r="E151" s="202"/>
      <c r="F151" s="202"/>
      <c r="G151" s="202"/>
      <c r="H151" s="203"/>
      <c r="I151" s="38"/>
      <c r="J151" s="37"/>
      <c r="K151" s="37"/>
      <c r="L151" s="37"/>
      <c r="M151" s="37"/>
      <c r="N151" s="37"/>
      <c r="O151" s="37"/>
      <c r="P151" s="79"/>
      <c r="Q151" s="79"/>
      <c r="R151" s="79"/>
      <c r="S151" s="79"/>
      <c r="T151" s="79"/>
      <c r="U151" s="79"/>
      <c r="V151" s="79"/>
      <c r="W151" s="84"/>
      <c r="X151" s="84"/>
      <c r="Y151" s="84"/>
      <c r="Z151" s="84"/>
      <c r="AA151" s="84"/>
      <c r="AB151" s="84"/>
      <c r="AC151" s="84"/>
      <c r="AD151" s="84"/>
      <c r="AE151" s="79"/>
      <c r="AF151" s="79"/>
      <c r="AG151" s="79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5"/>
      <c r="BN151" s="427"/>
      <c r="BO151" s="428"/>
      <c r="BP151" s="428"/>
      <c r="BQ151" s="429"/>
      <c r="BR151" s="177"/>
      <c r="BS151" s="119"/>
      <c r="BT151" s="119"/>
      <c r="BU151" s="119"/>
      <c r="BV151" s="132"/>
      <c r="BW151" s="132"/>
      <c r="BX151" s="132"/>
      <c r="BY151" s="132"/>
      <c r="BZ151" s="132"/>
      <c r="CA151" s="133"/>
      <c r="CB151" s="117"/>
      <c r="CC151" s="118"/>
      <c r="CD151" s="118"/>
      <c r="CE151" s="118"/>
      <c r="CF151" s="118"/>
      <c r="CG151" s="118"/>
      <c r="CH151" s="118"/>
      <c r="CI151" s="119"/>
      <c r="CJ151" s="119"/>
      <c r="CK151" s="124"/>
      <c r="CL151" s="124"/>
      <c r="CM151" s="124"/>
      <c r="CN151" s="124"/>
      <c r="CO151" s="125"/>
      <c r="CP151" s="117"/>
      <c r="CQ151" s="118"/>
      <c r="CR151" s="118"/>
      <c r="CS151" s="118"/>
      <c r="CT151" s="118"/>
      <c r="CU151" s="118"/>
      <c r="CV151" s="118"/>
      <c r="CW151" s="119"/>
      <c r="CX151" s="119"/>
      <c r="CY151" s="124"/>
      <c r="CZ151" s="124"/>
      <c r="DA151" s="124"/>
      <c r="DB151" s="124"/>
      <c r="DC151" s="423"/>
      <c r="DD151" s="163"/>
      <c r="DE151" s="163"/>
      <c r="DF151" s="163"/>
      <c r="DG151" s="163"/>
      <c r="DH151" s="163"/>
      <c r="DI151" s="163"/>
      <c r="DJ151" s="164"/>
      <c r="DK151" s="435"/>
      <c r="DL151" s="436"/>
      <c r="DM151" s="436"/>
      <c r="DN151" s="437"/>
      <c r="DO151" s="437"/>
      <c r="DP151" s="437"/>
      <c r="DQ151" s="438"/>
      <c r="DR151" s="438"/>
      <c r="DS151" s="438"/>
      <c r="DT151" s="439"/>
    </row>
    <row r="152" spans="1:124" ht="5.25" customHeight="1">
      <c r="A152" s="134" t="s">
        <v>217</v>
      </c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</row>
    <row r="153" spans="1:124" ht="11.25" customHeight="1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</row>
  </sheetData>
  <mergeCells count="540">
    <mergeCell ref="DK134:DM136"/>
    <mergeCell ref="DN134:DP136"/>
    <mergeCell ref="DQ134:DT136"/>
    <mergeCell ref="DK149:DM151"/>
    <mergeCell ref="DN149:DP151"/>
    <mergeCell ref="DQ149:DT151"/>
    <mergeCell ref="DK146:DM148"/>
    <mergeCell ref="DN146:DP148"/>
    <mergeCell ref="DQ146:DT148"/>
    <mergeCell ref="DK143:DM145"/>
    <mergeCell ref="DN143:DP145"/>
    <mergeCell ref="DQ143:DT145"/>
    <mergeCell ref="DK137:DM139"/>
    <mergeCell ref="DN137:DP139"/>
    <mergeCell ref="DQ137:DT139"/>
    <mergeCell ref="CP149:CV151"/>
    <mergeCell ref="CW149:CX151"/>
    <mergeCell ref="CY149:DC151"/>
    <mergeCell ref="BN143:BQ151"/>
    <mergeCell ref="BN126:BQ130"/>
    <mergeCell ref="CB126:DC127"/>
    <mergeCell ref="CB128:CO130"/>
    <mergeCell ref="CP128:DC130"/>
    <mergeCell ref="BR126:CA130"/>
    <mergeCell ref="CP143:CV145"/>
    <mergeCell ref="CW143:CX145"/>
    <mergeCell ref="CY143:DC145"/>
    <mergeCell ref="CP146:CV148"/>
    <mergeCell ref="CW146:CX148"/>
    <mergeCell ref="CY146:DC148"/>
    <mergeCell ref="CB134:CH136"/>
    <mergeCell ref="CI134:CJ136"/>
    <mergeCell ref="CK134:CO136"/>
    <mergeCell ref="CP134:CV136"/>
    <mergeCell ref="CW134:CX136"/>
    <mergeCell ref="CY134:DC136"/>
    <mergeCell ref="BU134:BU136"/>
    <mergeCell ref="BU137:BU139"/>
    <mergeCell ref="CI140:CJ142"/>
    <mergeCell ref="A19:H65"/>
    <mergeCell ref="J20:AG23"/>
    <mergeCell ref="AH20:AI23"/>
    <mergeCell ref="AJ20:AO23"/>
    <mergeCell ref="AP20:AQ23"/>
    <mergeCell ref="AR20:AS23"/>
    <mergeCell ref="AT20:AV23"/>
    <mergeCell ref="AW20:AX23"/>
    <mergeCell ref="AY20:BD23"/>
    <mergeCell ref="P61:AD64"/>
    <mergeCell ref="T56:AB59"/>
    <mergeCell ref="AC56:AD59"/>
    <mergeCell ref="AE56:AL59"/>
    <mergeCell ref="J31:Q34"/>
    <mergeCell ref="R31:S34"/>
    <mergeCell ref="T31:AD34"/>
    <mergeCell ref="AF31:AG34"/>
    <mergeCell ref="AJ31:AN34"/>
    <mergeCell ref="AP31:AQ34"/>
    <mergeCell ref="AR31:AU34"/>
    <mergeCell ref="AW31:AX34"/>
    <mergeCell ref="AY31:BD34"/>
    <mergeCell ref="A1:BG1"/>
    <mergeCell ref="A2:BB3"/>
    <mergeCell ref="BC2:BG3"/>
    <mergeCell ref="A4:H8"/>
    <mergeCell ref="J4:L8"/>
    <mergeCell ref="M4:O8"/>
    <mergeCell ref="P4:R8"/>
    <mergeCell ref="S4:Z8"/>
    <mergeCell ref="AA4:AC8"/>
    <mergeCell ref="AD4:AH8"/>
    <mergeCell ref="CO5:DD8"/>
    <mergeCell ref="DE5:DH8"/>
    <mergeCell ref="DI5:DK8"/>
    <mergeCell ref="A9:H13"/>
    <mergeCell ref="J9:AJ13"/>
    <mergeCell ref="AK9:AR13"/>
    <mergeCell ref="AS9:BG13"/>
    <mergeCell ref="BW10:CV13"/>
    <mergeCell ref="CW10:CY13"/>
    <mergeCell ref="CZ10:DA13"/>
    <mergeCell ref="CC5:CD8"/>
    <mergeCell ref="CE5:CF8"/>
    <mergeCell ref="CG5:CH8"/>
    <mergeCell ref="CI5:CJ8"/>
    <mergeCell ref="CK5:CL8"/>
    <mergeCell ref="CM5:CN8"/>
    <mergeCell ref="AI4:AJ8"/>
    <mergeCell ref="AK4:AR8"/>
    <mergeCell ref="AS4:BG8"/>
    <mergeCell ref="BN4:BU19"/>
    <mergeCell ref="BW5:BZ8"/>
    <mergeCell ref="CA5:CB8"/>
    <mergeCell ref="AW14:AZ18"/>
    <mergeCell ref="BA14:BG18"/>
    <mergeCell ref="DR10:DT13"/>
    <mergeCell ref="A14:H18"/>
    <mergeCell ref="I14:N18"/>
    <mergeCell ref="O14:X18"/>
    <mergeCell ref="Y14:AB18"/>
    <mergeCell ref="AC14:AF18"/>
    <mergeCell ref="AG14:AJ18"/>
    <mergeCell ref="AK14:AN18"/>
    <mergeCell ref="AO14:AR18"/>
    <mergeCell ref="AS14:AV18"/>
    <mergeCell ref="DB10:DC13"/>
    <mergeCell ref="DD10:DF13"/>
    <mergeCell ref="DG10:DH13"/>
    <mergeCell ref="DI10:DL13"/>
    <mergeCell ref="DM10:DN13"/>
    <mergeCell ref="DO10:DQ13"/>
    <mergeCell ref="BW15:CY18"/>
    <mergeCell ref="DR15:DT18"/>
    <mergeCell ref="CZ15:DC18"/>
    <mergeCell ref="DD15:DF18"/>
    <mergeCell ref="DG15:DH18"/>
    <mergeCell ref="DI15:DL18"/>
    <mergeCell ref="DM15:DN18"/>
    <mergeCell ref="DO15:DQ18"/>
    <mergeCell ref="DJ21:DK24"/>
    <mergeCell ref="DL21:DR24"/>
    <mergeCell ref="AJ25:AM28"/>
    <mergeCell ref="AN25:AO28"/>
    <mergeCell ref="AP25:AQ28"/>
    <mergeCell ref="AR25:AS28"/>
    <mergeCell ref="AT25:AV28"/>
    <mergeCell ref="AW25:AX28"/>
    <mergeCell ref="AY25:BD28"/>
    <mergeCell ref="BE25:BG28"/>
    <mergeCell ref="BN20:BU30"/>
    <mergeCell ref="CB21:CJ24"/>
    <mergeCell ref="CK21:CL24"/>
    <mergeCell ref="CM21:CU24"/>
    <mergeCell ref="CV21:CW24"/>
    <mergeCell ref="CX21:DI24"/>
    <mergeCell ref="CB26:CG29"/>
    <mergeCell ref="CH26:CJ29"/>
    <mergeCell ref="CK26:CL29"/>
    <mergeCell ref="CM26:CR29"/>
    <mergeCell ref="DR26:DT29"/>
    <mergeCell ref="CS26:CU29"/>
    <mergeCell ref="CV26:CW29"/>
    <mergeCell ref="CX26:DF29"/>
    <mergeCell ref="DG26:DI29"/>
    <mergeCell ref="DJ26:DK29"/>
    <mergeCell ref="DL26:DQ29"/>
    <mergeCell ref="J40:BG44"/>
    <mergeCell ref="BW41:CC43"/>
    <mergeCell ref="CD41:CG43"/>
    <mergeCell ref="CP35:CS37"/>
    <mergeCell ref="V36:AB39"/>
    <mergeCell ref="AC36:AD39"/>
    <mergeCell ref="AF36:AG39"/>
    <mergeCell ref="AI36:AL39"/>
    <mergeCell ref="AM36:AN39"/>
    <mergeCell ref="AP36:AQ39"/>
    <mergeCell ref="AR36:AU39"/>
    <mergeCell ref="AW36:AX39"/>
    <mergeCell ref="AY36:BD39"/>
    <mergeCell ref="BN31:BU69"/>
    <mergeCell ref="BW32:CS34"/>
    <mergeCell ref="AY50:BD53"/>
    <mergeCell ref="BE50:BG53"/>
    <mergeCell ref="CL47:CO49"/>
    <mergeCell ref="CP47:CS49"/>
    <mergeCell ref="BW35:CC37"/>
    <mergeCell ref="CD35:CG37"/>
    <mergeCell ref="CY32:DI35"/>
    <mergeCell ref="DJ32:DK35"/>
    <mergeCell ref="DR42:DT45"/>
    <mergeCell ref="BW44:CC46"/>
    <mergeCell ref="CD44:CG46"/>
    <mergeCell ref="CH44:CK46"/>
    <mergeCell ref="CL44:CO46"/>
    <mergeCell ref="CP44:CS46"/>
    <mergeCell ref="CH41:CK43"/>
    <mergeCell ref="CL41:CO43"/>
    <mergeCell ref="CP41:CS43"/>
    <mergeCell ref="CZ42:DI45"/>
    <mergeCell ref="DJ42:DK45"/>
    <mergeCell ref="DL42:DQ45"/>
    <mergeCell ref="BW38:CC40"/>
    <mergeCell ref="CD38:CG40"/>
    <mergeCell ref="CH38:CK40"/>
    <mergeCell ref="CL38:CO40"/>
    <mergeCell ref="CP38:CS40"/>
    <mergeCell ref="DL32:DQ35"/>
    <mergeCell ref="DR32:DT35"/>
    <mergeCell ref="CY37:DT40"/>
    <mergeCell ref="CH35:CK37"/>
    <mergeCell ref="CL35:CO37"/>
    <mergeCell ref="CY47:DT50"/>
    <mergeCell ref="O50:U53"/>
    <mergeCell ref="V50:W53"/>
    <mergeCell ref="X50:Y53"/>
    <mergeCell ref="Z50:AE53"/>
    <mergeCell ref="AF50:AG53"/>
    <mergeCell ref="AH50:AI53"/>
    <mergeCell ref="AJ50:AM53"/>
    <mergeCell ref="AR45:AU48"/>
    <mergeCell ref="AW45:AX48"/>
    <mergeCell ref="AY45:BD48"/>
    <mergeCell ref="BW47:CC49"/>
    <mergeCell ref="CD47:CG49"/>
    <mergeCell ref="CH47:CK49"/>
    <mergeCell ref="O45:W48"/>
    <mergeCell ref="X45:Y48"/>
    <mergeCell ref="Z45:AG48"/>
    <mergeCell ref="AH45:AI48"/>
    <mergeCell ref="AJ45:AO48"/>
    <mergeCell ref="AP45:AQ48"/>
    <mergeCell ref="BE36:BG39"/>
    <mergeCell ref="AM56:AN59"/>
    <mergeCell ref="AO56:AV59"/>
    <mergeCell ref="AW56:AX59"/>
    <mergeCell ref="DJ52:DK55"/>
    <mergeCell ref="DL52:DQ55"/>
    <mergeCell ref="DR52:DT55"/>
    <mergeCell ref="BW53:CC55"/>
    <mergeCell ref="CD53:CG55"/>
    <mergeCell ref="CH53:CK55"/>
    <mergeCell ref="CL53:CO55"/>
    <mergeCell ref="CP53:CS55"/>
    <mergeCell ref="BW50:CC52"/>
    <mergeCell ref="CD50:CG52"/>
    <mergeCell ref="CH50:CK52"/>
    <mergeCell ref="CL50:CO52"/>
    <mergeCell ref="CP50:CS52"/>
    <mergeCell ref="DC52:DI55"/>
    <mergeCell ref="AN50:AO53"/>
    <mergeCell ref="AP50:AQ53"/>
    <mergeCell ref="AR50:AU53"/>
    <mergeCell ref="AW50:AX53"/>
    <mergeCell ref="DJ58:DK61"/>
    <mergeCell ref="DL58:DQ61"/>
    <mergeCell ref="DR58:DT61"/>
    <mergeCell ref="BW59:CO61"/>
    <mergeCell ref="CP59:CS61"/>
    <mergeCell ref="AY56:BD59"/>
    <mergeCell ref="BW56:CC58"/>
    <mergeCell ref="CD56:CG58"/>
    <mergeCell ref="CH56:CK58"/>
    <mergeCell ref="CL56:CO58"/>
    <mergeCell ref="CP56:CS58"/>
    <mergeCell ref="DJ64:DK67"/>
    <mergeCell ref="DL64:DQ67"/>
    <mergeCell ref="DR64:DT67"/>
    <mergeCell ref="A66:H89"/>
    <mergeCell ref="CU66:DA68"/>
    <mergeCell ref="DD66:DI68"/>
    <mergeCell ref="J67:AC68"/>
    <mergeCell ref="AE68:AX76"/>
    <mergeCell ref="J69:O70"/>
    <mergeCell ref="P69:S70"/>
    <mergeCell ref="AY61:BD64"/>
    <mergeCell ref="BE61:BG64"/>
    <mergeCell ref="CU63:DA65"/>
    <mergeCell ref="DD63:DI65"/>
    <mergeCell ref="CL64:CR67"/>
    <mergeCell ref="CS64:CT67"/>
    <mergeCell ref="DB64:DC67"/>
    <mergeCell ref="AE61:AI64"/>
    <mergeCell ref="AJ61:AL64"/>
    <mergeCell ref="AM61:AN64"/>
    <mergeCell ref="AO61:AS64"/>
    <mergeCell ref="AT61:AV64"/>
    <mergeCell ref="AW61:AX64"/>
    <mergeCell ref="CY58:DI61"/>
    <mergeCell ref="T69:Y70"/>
    <mergeCell ref="Z69:AC70"/>
    <mergeCell ref="BN70:BU89"/>
    <mergeCell ref="J71:O72"/>
    <mergeCell ref="P71:S72"/>
    <mergeCell ref="T71:Y72"/>
    <mergeCell ref="Z71:AC72"/>
    <mergeCell ref="T77:Y78"/>
    <mergeCell ref="Z77:AC78"/>
    <mergeCell ref="AY78:BD81"/>
    <mergeCell ref="J79:O80"/>
    <mergeCell ref="P79:S80"/>
    <mergeCell ref="T79:Y80"/>
    <mergeCell ref="Z79:AC80"/>
    <mergeCell ref="J81:O82"/>
    <mergeCell ref="P81:S82"/>
    <mergeCell ref="T81:Y82"/>
    <mergeCell ref="Z81:AC82"/>
    <mergeCell ref="AY82:BD85"/>
    <mergeCell ref="BE82:BG85"/>
    <mergeCell ref="CY73:CZ76"/>
    <mergeCell ref="J75:O76"/>
    <mergeCell ref="P75:S76"/>
    <mergeCell ref="T75:Y76"/>
    <mergeCell ref="Z75:AC76"/>
    <mergeCell ref="CH75:CQ78"/>
    <mergeCell ref="CR75:CS78"/>
    <mergeCell ref="J77:O78"/>
    <mergeCell ref="P77:S78"/>
    <mergeCell ref="CH71:CS74"/>
    <mergeCell ref="CU71:CV73"/>
    <mergeCell ref="J73:O74"/>
    <mergeCell ref="P73:S74"/>
    <mergeCell ref="T73:Y74"/>
    <mergeCell ref="Z73:AC74"/>
    <mergeCell ref="BW73:CD76"/>
    <mergeCell ref="CE73:CF76"/>
    <mergeCell ref="CW73:CX76"/>
    <mergeCell ref="CX83:DA86"/>
    <mergeCell ref="DB83:DC86"/>
    <mergeCell ref="DD83:DK86"/>
    <mergeCell ref="DL83:DQ86"/>
    <mergeCell ref="DR84:DT85"/>
    <mergeCell ref="J85:AC88"/>
    <mergeCell ref="CC85:CE88"/>
    <mergeCell ref="CF85:CG88"/>
    <mergeCell ref="CH85:CL88"/>
    <mergeCell ref="CM85:CN88"/>
    <mergeCell ref="J83:Y84"/>
    <mergeCell ref="Z83:AC84"/>
    <mergeCell ref="AW83:AX84"/>
    <mergeCell ref="CR83:CS86"/>
    <mergeCell ref="CT83:CU86"/>
    <mergeCell ref="CV83:CW86"/>
    <mergeCell ref="BZ81:CA88"/>
    <mergeCell ref="CC81:CN84"/>
    <mergeCell ref="CP81:CQ83"/>
    <mergeCell ref="AM82:AV85"/>
    <mergeCell ref="A90:H111"/>
    <mergeCell ref="BN90:BU99"/>
    <mergeCell ref="J91:AB94"/>
    <mergeCell ref="AC91:AD94"/>
    <mergeCell ref="AE91:AJ94"/>
    <mergeCell ref="AK91:AM94"/>
    <mergeCell ref="AN91:AO94"/>
    <mergeCell ref="AP91:AV94"/>
    <mergeCell ref="AW91:AX94"/>
    <mergeCell ref="AY91:BD94"/>
    <mergeCell ref="AE102:AJ105"/>
    <mergeCell ref="AN102:AO105"/>
    <mergeCell ref="AP102:AV105"/>
    <mergeCell ref="AW102:AX105"/>
    <mergeCell ref="J96:AD99"/>
    <mergeCell ref="AE96:AJ99"/>
    <mergeCell ref="AK96:AM99"/>
    <mergeCell ref="AN96:AO99"/>
    <mergeCell ref="AP96:AV99"/>
    <mergeCell ref="AW96:AX99"/>
    <mergeCell ref="AY96:BD99"/>
    <mergeCell ref="BE96:BG99"/>
    <mergeCell ref="J106:AD111"/>
    <mergeCell ref="AE107:AJ110"/>
    <mergeCell ref="BW91:CU94"/>
    <mergeCell ref="CV91:CW94"/>
    <mergeCell ref="CW95:DF96"/>
    <mergeCell ref="CR98:CU101"/>
    <mergeCell ref="CV98:CW101"/>
    <mergeCell ref="CX98:DA101"/>
    <mergeCell ref="DB98:DT101"/>
    <mergeCell ref="BN100:BU109"/>
    <mergeCell ref="CG100:CG101"/>
    <mergeCell ref="CP105:CQ108"/>
    <mergeCell ref="BW98:CD101"/>
    <mergeCell ref="CE98:CF101"/>
    <mergeCell ref="CH98:CH101"/>
    <mergeCell ref="CI98:CO101"/>
    <mergeCell ref="CP98:CQ101"/>
    <mergeCell ref="DJ91:DK94"/>
    <mergeCell ref="DL91:DQ94"/>
    <mergeCell ref="DR91:DT94"/>
    <mergeCell ref="CX91:DA94"/>
    <mergeCell ref="DB91:DD94"/>
    <mergeCell ref="DE91:DF94"/>
    <mergeCell ref="DG91:DI94"/>
    <mergeCell ref="DB105:DC108"/>
    <mergeCell ref="CJ105:CO108"/>
    <mergeCell ref="AN107:AO110"/>
    <mergeCell ref="AP107:AV110"/>
    <mergeCell ref="AW107:AX110"/>
    <mergeCell ref="AY102:BD105"/>
    <mergeCell ref="BW105:BX108"/>
    <mergeCell ref="BZ105:BZ108"/>
    <mergeCell ref="CA105:CG108"/>
    <mergeCell ref="CH105:CI108"/>
    <mergeCell ref="AY107:BD110"/>
    <mergeCell ref="BE107:BG110"/>
    <mergeCell ref="BY107:BY108"/>
    <mergeCell ref="BN110:BU122"/>
    <mergeCell ref="AL117:AN120"/>
    <mergeCell ref="AO117:AP120"/>
    <mergeCell ref="AQ117:AT120"/>
    <mergeCell ref="J102:AB105"/>
    <mergeCell ref="AC102:AD105"/>
    <mergeCell ref="CR105:CU108"/>
    <mergeCell ref="CV105:CW108"/>
    <mergeCell ref="CX105:DA108"/>
    <mergeCell ref="CX112:DP114"/>
    <mergeCell ref="S113:AC116"/>
    <mergeCell ref="AF113:AI116"/>
    <mergeCell ref="AJ113:AK116"/>
    <mergeCell ref="AL113:AO116"/>
    <mergeCell ref="AP113:AQ116"/>
    <mergeCell ref="AR113:AU116"/>
    <mergeCell ref="AV113:AV116"/>
    <mergeCell ref="CG113:CG114"/>
    <mergeCell ref="AD115:AE118"/>
    <mergeCell ref="CH111:CH114"/>
    <mergeCell ref="CI111:CL114"/>
    <mergeCell ref="CM111:CN114"/>
    <mergeCell ref="CO111:CS114"/>
    <mergeCell ref="CT111:CW114"/>
    <mergeCell ref="BW112:CD114"/>
    <mergeCell ref="CE112:CF114"/>
    <mergeCell ref="DH102:DT104"/>
    <mergeCell ref="AK107:AM110"/>
    <mergeCell ref="DR118:DT121"/>
    <mergeCell ref="CE119:CF121"/>
    <mergeCell ref="CC120:CC121"/>
    <mergeCell ref="S123:AB126"/>
    <mergeCell ref="AL123:AO126"/>
    <mergeCell ref="AP123:AQ126"/>
    <mergeCell ref="AR123:AU126"/>
    <mergeCell ref="BN123:DC125"/>
    <mergeCell ref="CI118:CL121"/>
    <mergeCell ref="CM118:CN121"/>
    <mergeCell ref="CO118:CS121"/>
    <mergeCell ref="CV118:CW121"/>
    <mergeCell ref="CX118:DA121"/>
    <mergeCell ref="DB118:DC121"/>
    <mergeCell ref="AW115:AX118"/>
    <mergeCell ref="AY115:BD118"/>
    <mergeCell ref="BE115:BG118"/>
    <mergeCell ref="S117:AC120"/>
    <mergeCell ref="AH117:AK120"/>
    <mergeCell ref="AY124:BD128"/>
    <mergeCell ref="BE125:BG127"/>
    <mergeCell ref="CI131:CJ133"/>
    <mergeCell ref="CK131:CO133"/>
    <mergeCell ref="CP131:CV133"/>
    <mergeCell ref="CW131:CX133"/>
    <mergeCell ref="DD132:DJ133"/>
    <mergeCell ref="CY131:DC133"/>
    <mergeCell ref="BV131:CA133"/>
    <mergeCell ref="DL118:DQ121"/>
    <mergeCell ref="J115:P118"/>
    <mergeCell ref="Q115:R118"/>
    <mergeCell ref="N124:P128"/>
    <mergeCell ref="Q124:R128"/>
    <mergeCell ref="DW126:DW128"/>
    <mergeCell ref="S127:AB129"/>
    <mergeCell ref="AL127:AO129"/>
    <mergeCell ref="AP127:AQ129"/>
    <mergeCell ref="AR127:AU129"/>
    <mergeCell ref="DD123:DJ127"/>
    <mergeCell ref="DK123:DT127"/>
    <mergeCell ref="DW123:DW125"/>
    <mergeCell ref="DD128:DJ129"/>
    <mergeCell ref="DW129:DW131"/>
    <mergeCell ref="AC124:AI128"/>
    <mergeCell ref="AJ124:AK128"/>
    <mergeCell ref="AW124:AX128"/>
    <mergeCell ref="DN128:DP130"/>
    <mergeCell ref="DQ128:DT130"/>
    <mergeCell ref="DK131:DM133"/>
    <mergeCell ref="DN131:DP133"/>
    <mergeCell ref="DQ131:DT133"/>
    <mergeCell ref="AN130:AX133"/>
    <mergeCell ref="AY130:BD133"/>
    <mergeCell ref="DD130:DJ131"/>
    <mergeCell ref="CB131:CH133"/>
    <mergeCell ref="DD136:DJ137"/>
    <mergeCell ref="CB140:CH142"/>
    <mergeCell ref="A135:H151"/>
    <mergeCell ref="CW137:CX139"/>
    <mergeCell ref="CY137:DC139"/>
    <mergeCell ref="DD134:DJ135"/>
    <mergeCell ref="CB137:CH139"/>
    <mergeCell ref="CI137:CJ139"/>
    <mergeCell ref="CK137:CO139"/>
    <mergeCell ref="CP137:CV139"/>
    <mergeCell ref="AB139:BD141"/>
    <mergeCell ref="AB142:BD144"/>
    <mergeCell ref="BE147:BG150"/>
    <mergeCell ref="DD148:DJ149"/>
    <mergeCell ref="BU140:BU142"/>
    <mergeCell ref="BU143:BU145"/>
    <mergeCell ref="BU146:BU148"/>
    <mergeCell ref="BU149:BU151"/>
    <mergeCell ref="BV134:CA136"/>
    <mergeCell ref="BV137:CA139"/>
    <mergeCell ref="BV140:CA142"/>
    <mergeCell ref="BV143:CA145"/>
    <mergeCell ref="BV146:CA148"/>
    <mergeCell ref="A112:H134"/>
    <mergeCell ref="DL95:DT96"/>
    <mergeCell ref="DR105:DT108"/>
    <mergeCell ref="DL105:DQ108"/>
    <mergeCell ref="DD150:DJ151"/>
    <mergeCell ref="J148:T150"/>
    <mergeCell ref="Y148:AB150"/>
    <mergeCell ref="AC148:AE150"/>
    <mergeCell ref="AF147:AW150"/>
    <mergeCell ref="AY147:BD150"/>
    <mergeCell ref="BR146:BT148"/>
    <mergeCell ref="BR149:BT151"/>
    <mergeCell ref="BN131:BQ142"/>
    <mergeCell ref="BU131:BU133"/>
    <mergeCell ref="DK140:DM142"/>
    <mergeCell ref="DN140:DP142"/>
    <mergeCell ref="DQ140:DT142"/>
    <mergeCell ref="J146:T147"/>
    <mergeCell ref="DD118:DK121"/>
    <mergeCell ref="U136:BF138"/>
    <mergeCell ref="DK128:DM130"/>
    <mergeCell ref="BR134:BT136"/>
    <mergeCell ref="BR137:BT139"/>
    <mergeCell ref="BR140:BT142"/>
    <mergeCell ref="BR143:BT145"/>
    <mergeCell ref="DD105:DK108"/>
    <mergeCell ref="BR131:BT133"/>
    <mergeCell ref="CB149:CH151"/>
    <mergeCell ref="CI149:CJ151"/>
    <mergeCell ref="CK149:CO151"/>
    <mergeCell ref="CB143:CH145"/>
    <mergeCell ref="CI143:CJ145"/>
    <mergeCell ref="BV149:CA151"/>
    <mergeCell ref="A152:BG153"/>
    <mergeCell ref="CK143:CO145"/>
    <mergeCell ref="CB146:CH148"/>
    <mergeCell ref="CI146:CJ148"/>
    <mergeCell ref="CK146:CO148"/>
    <mergeCell ref="U146:X150"/>
    <mergeCell ref="Y146:AE147"/>
    <mergeCell ref="DD146:DJ147"/>
    <mergeCell ref="DD144:DJ145"/>
    <mergeCell ref="CK140:CO142"/>
    <mergeCell ref="CP140:CV142"/>
    <mergeCell ref="CW140:CX142"/>
    <mergeCell ref="CY140:DC142"/>
    <mergeCell ref="DD138:DJ139"/>
    <mergeCell ref="DD140:DJ141"/>
    <mergeCell ref="DD142:DJ143"/>
  </mergeCells>
  <phoneticPr fontId="1"/>
  <dataValidations count="3">
    <dataValidation type="list" allowBlank="1" showInputMessage="1" showErrorMessage="1" sqref="AP107:AV110">
      <formula1>$DY$11:$DY$13</formula1>
    </dataValidation>
    <dataValidation type="list" allowBlank="1" showInputMessage="1" showErrorMessage="1" sqref="AP96:AV99">
      <formula1>$DY$5:$DY$8</formula1>
    </dataValidation>
    <dataValidation type="list" allowBlank="1" showInputMessage="1" showErrorMessage="1" sqref="S4:Z8">
      <formula1>$DY$1:$DY$3</formula1>
    </dataValidation>
  </dataValidations>
  <pageMargins left="0.47244094488188981" right="0.47244094488188981" top="0.39370078740157483" bottom="0.19685039370078741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様式第8号（2019.8.20）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航</dc:creator>
  <cp:lastModifiedBy>篠田 和典</cp:lastModifiedBy>
  <cp:lastPrinted>2021-03-24T01:22:49Z</cp:lastPrinted>
  <dcterms:created xsi:type="dcterms:W3CDTF">2015-10-15T09:21:04Z</dcterms:created>
  <dcterms:modified xsi:type="dcterms:W3CDTF">2021-03-24T01:22:49Z</dcterms:modified>
</cp:coreProperties>
</file>